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pro.sharepoint.com/Shared Documents/breeding/Breeding Documents/2022/2022 Auction Files/"/>
    </mc:Choice>
  </mc:AlternateContent>
  <xr:revisionPtr revIDLastSave="808" documentId="8_{4877D73D-736C-4E59-AE53-B685F006D6BF}" xr6:coauthVersionLast="47" xr6:coauthVersionMax="47" xr10:uidLastSave="{31903E46-6C55-41A0-9A68-62798733BA1C}"/>
  <bookViews>
    <workbookView xWindow="-120" yWindow="-120" windowWidth="29040" windowHeight="15840" xr2:uid="{00000000-000D-0000-FFFF-FFFF00000000}"/>
  </bookViews>
  <sheets>
    <sheet name="ASBVs" sheetId="2" r:id="rId1"/>
    <sheet name="Catalogue" sheetId="3" r:id="rId2"/>
  </sheets>
  <definedNames>
    <definedName name="_xlnm._FilterDatabase" localSheetId="0" hidden="1">ASBVs!$A$1:$AF$1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89" i="3" l="1"/>
  <c r="G3689" i="3"/>
  <c r="E3689" i="3"/>
  <c r="D3689" i="3"/>
  <c r="C3689" i="3"/>
  <c r="B3689" i="3"/>
  <c r="J3687" i="3"/>
  <c r="I3687" i="3"/>
  <c r="H3687" i="3"/>
  <c r="G3687" i="3"/>
  <c r="F3687" i="3"/>
  <c r="E3687" i="3"/>
  <c r="D3687" i="3"/>
  <c r="C3687" i="3"/>
  <c r="B3687" i="3"/>
  <c r="J3686" i="3"/>
  <c r="I3686" i="3"/>
  <c r="H3686" i="3"/>
  <c r="G3686" i="3"/>
  <c r="F3686" i="3"/>
  <c r="E3686" i="3"/>
  <c r="D3686" i="3"/>
  <c r="C3686" i="3"/>
  <c r="B3686" i="3"/>
  <c r="G3684" i="3"/>
  <c r="C3684" i="3"/>
  <c r="G3683" i="3"/>
  <c r="F3683" i="3"/>
  <c r="D3683" i="3"/>
  <c r="I3680" i="3"/>
  <c r="G3680" i="3"/>
  <c r="E3680" i="3"/>
  <c r="D3680" i="3"/>
  <c r="C3680" i="3"/>
  <c r="B3680" i="3"/>
  <c r="J3678" i="3"/>
  <c r="I3678" i="3"/>
  <c r="H3678" i="3"/>
  <c r="G3678" i="3"/>
  <c r="F3678" i="3"/>
  <c r="E3678" i="3"/>
  <c r="D3678" i="3"/>
  <c r="C3678" i="3"/>
  <c r="B3678" i="3"/>
  <c r="J3677" i="3"/>
  <c r="I3677" i="3"/>
  <c r="H3677" i="3"/>
  <c r="G3677" i="3"/>
  <c r="F3677" i="3"/>
  <c r="E3677" i="3"/>
  <c r="D3677" i="3"/>
  <c r="C3677" i="3"/>
  <c r="B3677" i="3"/>
  <c r="G3675" i="3"/>
  <c r="C3675" i="3"/>
  <c r="G3674" i="3"/>
  <c r="F3674" i="3"/>
  <c r="D3674" i="3"/>
  <c r="I3671" i="3"/>
  <c r="G3671" i="3"/>
  <c r="E3671" i="3"/>
  <c r="D3671" i="3"/>
  <c r="C3671" i="3"/>
  <c r="B3671" i="3"/>
  <c r="J3669" i="3"/>
  <c r="I3669" i="3"/>
  <c r="H3669" i="3"/>
  <c r="G3669" i="3"/>
  <c r="F3669" i="3"/>
  <c r="E3669" i="3"/>
  <c r="D3669" i="3"/>
  <c r="C3669" i="3"/>
  <c r="B3669" i="3"/>
  <c r="J3668" i="3"/>
  <c r="I3668" i="3"/>
  <c r="H3668" i="3"/>
  <c r="G3668" i="3"/>
  <c r="F3668" i="3"/>
  <c r="E3668" i="3"/>
  <c r="D3668" i="3"/>
  <c r="C3668" i="3"/>
  <c r="B3668" i="3"/>
  <c r="G3666" i="3"/>
  <c r="C3666" i="3"/>
  <c r="G3665" i="3"/>
  <c r="F3665" i="3"/>
  <c r="D3665" i="3"/>
  <c r="I3662" i="3"/>
  <c r="G3662" i="3"/>
  <c r="E3662" i="3"/>
  <c r="D3662" i="3"/>
  <c r="C3662" i="3"/>
  <c r="B3662" i="3"/>
  <c r="J3660" i="3"/>
  <c r="I3660" i="3"/>
  <c r="H3660" i="3"/>
  <c r="G3660" i="3"/>
  <c r="F3660" i="3"/>
  <c r="E3660" i="3"/>
  <c r="D3660" i="3"/>
  <c r="C3660" i="3"/>
  <c r="B3660" i="3"/>
  <c r="J3659" i="3"/>
  <c r="I3659" i="3"/>
  <c r="H3659" i="3"/>
  <c r="G3659" i="3"/>
  <c r="F3659" i="3"/>
  <c r="E3659" i="3"/>
  <c r="D3659" i="3"/>
  <c r="C3659" i="3"/>
  <c r="B3659" i="3"/>
  <c r="G3657" i="3"/>
  <c r="C3657" i="3"/>
  <c r="G3656" i="3"/>
  <c r="F3656" i="3"/>
  <c r="D3656" i="3"/>
  <c r="I3653" i="3"/>
  <c r="G3653" i="3"/>
  <c r="E3653" i="3"/>
  <c r="D3653" i="3"/>
  <c r="C3653" i="3"/>
  <c r="B3653" i="3"/>
  <c r="J3651" i="3"/>
  <c r="I3651" i="3"/>
  <c r="H3651" i="3"/>
  <c r="G3651" i="3"/>
  <c r="F3651" i="3"/>
  <c r="E3651" i="3"/>
  <c r="D3651" i="3"/>
  <c r="C3651" i="3"/>
  <c r="B3651" i="3"/>
  <c r="J3650" i="3"/>
  <c r="I3650" i="3"/>
  <c r="H3650" i="3"/>
  <c r="G3650" i="3"/>
  <c r="F3650" i="3"/>
  <c r="E3650" i="3"/>
  <c r="D3650" i="3"/>
  <c r="C3650" i="3"/>
  <c r="B3650" i="3"/>
  <c r="G3648" i="3"/>
  <c r="C3648" i="3"/>
  <c r="G3647" i="3"/>
  <c r="F3647" i="3"/>
  <c r="D3647" i="3"/>
  <c r="I3644" i="3"/>
  <c r="G3644" i="3"/>
  <c r="E3644" i="3"/>
  <c r="D3644" i="3"/>
  <c r="C3644" i="3"/>
  <c r="B3644" i="3"/>
  <c r="J3642" i="3"/>
  <c r="I3642" i="3"/>
  <c r="H3642" i="3"/>
  <c r="G3642" i="3"/>
  <c r="F3642" i="3"/>
  <c r="E3642" i="3"/>
  <c r="D3642" i="3"/>
  <c r="C3642" i="3"/>
  <c r="B3642" i="3"/>
  <c r="J3641" i="3"/>
  <c r="I3641" i="3"/>
  <c r="H3641" i="3"/>
  <c r="G3641" i="3"/>
  <c r="F3641" i="3"/>
  <c r="E3641" i="3"/>
  <c r="D3641" i="3"/>
  <c r="C3641" i="3"/>
  <c r="B3641" i="3"/>
  <c r="G3639" i="3"/>
  <c r="C3639" i="3"/>
  <c r="F3638" i="3"/>
  <c r="D3638" i="3"/>
  <c r="I3635" i="3"/>
  <c r="G3635" i="3"/>
  <c r="E3635" i="3"/>
  <c r="D3635" i="3"/>
  <c r="C3635" i="3"/>
  <c r="B3635" i="3"/>
  <c r="J3633" i="3"/>
  <c r="I3633" i="3"/>
  <c r="H3633" i="3"/>
  <c r="G3633" i="3"/>
  <c r="F3633" i="3"/>
  <c r="E3633" i="3"/>
  <c r="D3633" i="3"/>
  <c r="C3633" i="3"/>
  <c r="B3633" i="3"/>
  <c r="J3632" i="3"/>
  <c r="I3632" i="3"/>
  <c r="H3632" i="3"/>
  <c r="G3632" i="3"/>
  <c r="F3632" i="3"/>
  <c r="E3632" i="3"/>
  <c r="D3632" i="3"/>
  <c r="C3632" i="3"/>
  <c r="B3632" i="3"/>
  <c r="G3630" i="3"/>
  <c r="C3630" i="3"/>
  <c r="G3629" i="3"/>
  <c r="F3629" i="3"/>
  <c r="D3629" i="3"/>
  <c r="I3626" i="3"/>
  <c r="G3626" i="3"/>
  <c r="E3626" i="3"/>
  <c r="D3626" i="3"/>
  <c r="C3626" i="3"/>
  <c r="B3626" i="3"/>
  <c r="J3624" i="3"/>
  <c r="I3624" i="3"/>
  <c r="H3624" i="3"/>
  <c r="G3624" i="3"/>
  <c r="F3624" i="3"/>
  <c r="E3624" i="3"/>
  <c r="D3624" i="3"/>
  <c r="C3624" i="3"/>
  <c r="B3624" i="3"/>
  <c r="J3623" i="3"/>
  <c r="I3623" i="3"/>
  <c r="H3623" i="3"/>
  <c r="G3623" i="3"/>
  <c r="F3623" i="3"/>
  <c r="E3623" i="3"/>
  <c r="D3623" i="3"/>
  <c r="C3623" i="3"/>
  <c r="B3623" i="3"/>
  <c r="G3621" i="3"/>
  <c r="C3621" i="3"/>
  <c r="F3620" i="3"/>
  <c r="D3620" i="3"/>
  <c r="I3617" i="3"/>
  <c r="G3617" i="3"/>
  <c r="E3617" i="3"/>
  <c r="D3617" i="3"/>
  <c r="C3617" i="3"/>
  <c r="B3617" i="3"/>
  <c r="J3615" i="3"/>
  <c r="I3615" i="3"/>
  <c r="H3615" i="3"/>
  <c r="G3615" i="3"/>
  <c r="F3615" i="3"/>
  <c r="E3615" i="3"/>
  <c r="D3615" i="3"/>
  <c r="C3615" i="3"/>
  <c r="B3615" i="3"/>
  <c r="J3614" i="3"/>
  <c r="I3614" i="3"/>
  <c r="H3614" i="3"/>
  <c r="G3614" i="3"/>
  <c r="F3614" i="3"/>
  <c r="E3614" i="3"/>
  <c r="D3614" i="3"/>
  <c r="C3614" i="3"/>
  <c r="B3614" i="3"/>
  <c r="G3612" i="3"/>
  <c r="C3612" i="3"/>
  <c r="G3611" i="3"/>
  <c r="F3611" i="3"/>
  <c r="D3611" i="3"/>
  <c r="I3608" i="3"/>
  <c r="G3608" i="3"/>
  <c r="E3608" i="3"/>
  <c r="D3608" i="3"/>
  <c r="C3608" i="3"/>
  <c r="B3608" i="3"/>
  <c r="J3606" i="3"/>
  <c r="I3606" i="3"/>
  <c r="H3606" i="3"/>
  <c r="G3606" i="3"/>
  <c r="F3606" i="3"/>
  <c r="E3606" i="3"/>
  <c r="D3606" i="3"/>
  <c r="C3606" i="3"/>
  <c r="B3606" i="3"/>
  <c r="J3605" i="3"/>
  <c r="I3605" i="3"/>
  <c r="H3605" i="3"/>
  <c r="G3605" i="3"/>
  <c r="F3605" i="3"/>
  <c r="E3605" i="3"/>
  <c r="D3605" i="3"/>
  <c r="C3605" i="3"/>
  <c r="B3605" i="3"/>
  <c r="G3603" i="3"/>
  <c r="C3603" i="3"/>
  <c r="G3602" i="3"/>
  <c r="F3602" i="3"/>
  <c r="D3602" i="3"/>
  <c r="I3599" i="3"/>
  <c r="G3599" i="3"/>
  <c r="E3599" i="3"/>
  <c r="D3599" i="3"/>
  <c r="C3599" i="3"/>
  <c r="B3599" i="3"/>
  <c r="J3597" i="3"/>
  <c r="I3597" i="3"/>
  <c r="H3597" i="3"/>
  <c r="G3597" i="3"/>
  <c r="F3597" i="3"/>
  <c r="E3597" i="3"/>
  <c r="D3597" i="3"/>
  <c r="C3597" i="3"/>
  <c r="B3597" i="3"/>
  <c r="J3596" i="3"/>
  <c r="I3596" i="3"/>
  <c r="H3596" i="3"/>
  <c r="G3596" i="3"/>
  <c r="F3596" i="3"/>
  <c r="E3596" i="3"/>
  <c r="D3596" i="3"/>
  <c r="C3596" i="3"/>
  <c r="B3596" i="3"/>
  <c r="G3594" i="3"/>
  <c r="C3594" i="3"/>
  <c r="G3593" i="3"/>
  <c r="F3593" i="3"/>
  <c r="D3593" i="3"/>
  <c r="I3590" i="3"/>
  <c r="G3590" i="3"/>
  <c r="E3590" i="3"/>
  <c r="D3590" i="3"/>
  <c r="C3590" i="3"/>
  <c r="B3590" i="3"/>
  <c r="J3588" i="3"/>
  <c r="I3588" i="3"/>
  <c r="H3588" i="3"/>
  <c r="G3588" i="3"/>
  <c r="F3588" i="3"/>
  <c r="E3588" i="3"/>
  <c r="D3588" i="3"/>
  <c r="C3588" i="3"/>
  <c r="B3588" i="3"/>
  <c r="J3587" i="3"/>
  <c r="I3587" i="3"/>
  <c r="H3587" i="3"/>
  <c r="G3587" i="3"/>
  <c r="F3587" i="3"/>
  <c r="E3587" i="3"/>
  <c r="D3587" i="3"/>
  <c r="C3587" i="3"/>
  <c r="B3587" i="3"/>
  <c r="G3585" i="3"/>
  <c r="C3585" i="3"/>
  <c r="G3584" i="3"/>
  <c r="F3584" i="3"/>
  <c r="D3584" i="3"/>
  <c r="I3581" i="3"/>
  <c r="G3581" i="3"/>
  <c r="E3581" i="3"/>
  <c r="D3581" i="3"/>
  <c r="C3581" i="3"/>
  <c r="B3581" i="3"/>
  <c r="J3579" i="3"/>
  <c r="I3579" i="3"/>
  <c r="H3579" i="3"/>
  <c r="G3579" i="3"/>
  <c r="F3579" i="3"/>
  <c r="E3579" i="3"/>
  <c r="D3579" i="3"/>
  <c r="C3579" i="3"/>
  <c r="B3579" i="3"/>
  <c r="J3578" i="3"/>
  <c r="I3578" i="3"/>
  <c r="H3578" i="3"/>
  <c r="G3578" i="3"/>
  <c r="F3578" i="3"/>
  <c r="E3578" i="3"/>
  <c r="D3578" i="3"/>
  <c r="C3578" i="3"/>
  <c r="B3578" i="3"/>
  <c r="G3576" i="3"/>
  <c r="C3576" i="3"/>
  <c r="G3575" i="3"/>
  <c r="F3575" i="3"/>
  <c r="D3575" i="3"/>
  <c r="I3572" i="3"/>
  <c r="G3572" i="3"/>
  <c r="E3572" i="3"/>
  <c r="D3572" i="3"/>
  <c r="C3572" i="3"/>
  <c r="B3572" i="3"/>
  <c r="J3570" i="3"/>
  <c r="I3570" i="3"/>
  <c r="H3570" i="3"/>
  <c r="G3570" i="3"/>
  <c r="F3570" i="3"/>
  <c r="E3570" i="3"/>
  <c r="D3570" i="3"/>
  <c r="C3570" i="3"/>
  <c r="B3570" i="3"/>
  <c r="J3569" i="3"/>
  <c r="I3569" i="3"/>
  <c r="H3569" i="3"/>
  <c r="G3569" i="3"/>
  <c r="F3569" i="3"/>
  <c r="E3569" i="3"/>
  <c r="D3569" i="3"/>
  <c r="C3569" i="3"/>
  <c r="B3569" i="3"/>
  <c r="G3567" i="3"/>
  <c r="C3567" i="3"/>
  <c r="G3566" i="3"/>
  <c r="F3566" i="3"/>
  <c r="D3566" i="3"/>
  <c r="I3563" i="3"/>
  <c r="G3563" i="3"/>
  <c r="E3563" i="3"/>
  <c r="D3563" i="3"/>
  <c r="C3563" i="3"/>
  <c r="B3563" i="3"/>
  <c r="J3561" i="3"/>
  <c r="I3561" i="3"/>
  <c r="H3561" i="3"/>
  <c r="G3561" i="3"/>
  <c r="F3561" i="3"/>
  <c r="E3561" i="3"/>
  <c r="D3561" i="3"/>
  <c r="C3561" i="3"/>
  <c r="B3561" i="3"/>
  <c r="J3560" i="3"/>
  <c r="I3560" i="3"/>
  <c r="H3560" i="3"/>
  <c r="G3560" i="3"/>
  <c r="F3560" i="3"/>
  <c r="E3560" i="3"/>
  <c r="D3560" i="3"/>
  <c r="C3560" i="3"/>
  <c r="B3560" i="3"/>
  <c r="G3558" i="3"/>
  <c r="C3558" i="3"/>
  <c r="G3557" i="3"/>
  <c r="F3557" i="3"/>
  <c r="D3557" i="3"/>
  <c r="I3554" i="3"/>
  <c r="G3554" i="3"/>
  <c r="E3554" i="3"/>
  <c r="D3554" i="3"/>
  <c r="C3554" i="3"/>
  <c r="B3554" i="3"/>
  <c r="J3552" i="3"/>
  <c r="I3552" i="3"/>
  <c r="H3552" i="3"/>
  <c r="G3552" i="3"/>
  <c r="F3552" i="3"/>
  <c r="E3552" i="3"/>
  <c r="D3552" i="3"/>
  <c r="C3552" i="3"/>
  <c r="B3552" i="3"/>
  <c r="J3551" i="3"/>
  <c r="I3551" i="3"/>
  <c r="H3551" i="3"/>
  <c r="G3551" i="3"/>
  <c r="F3551" i="3"/>
  <c r="E3551" i="3"/>
  <c r="D3551" i="3"/>
  <c r="C3551" i="3"/>
  <c r="B3551" i="3"/>
  <c r="G3549" i="3"/>
  <c r="C3549" i="3"/>
  <c r="G3548" i="3"/>
  <c r="F3548" i="3"/>
  <c r="D3548" i="3"/>
  <c r="I3545" i="3"/>
  <c r="G3545" i="3"/>
  <c r="E3545" i="3"/>
  <c r="D3545" i="3"/>
  <c r="C3545" i="3"/>
  <c r="B3545" i="3"/>
  <c r="J3543" i="3"/>
  <c r="I3543" i="3"/>
  <c r="H3543" i="3"/>
  <c r="G3543" i="3"/>
  <c r="F3543" i="3"/>
  <c r="E3543" i="3"/>
  <c r="D3543" i="3"/>
  <c r="C3543" i="3"/>
  <c r="B3543" i="3"/>
  <c r="J3542" i="3"/>
  <c r="I3542" i="3"/>
  <c r="H3542" i="3"/>
  <c r="G3542" i="3"/>
  <c r="F3542" i="3"/>
  <c r="E3542" i="3"/>
  <c r="D3542" i="3"/>
  <c r="C3542" i="3"/>
  <c r="B3542" i="3"/>
  <c r="G3540" i="3"/>
  <c r="C3540" i="3"/>
  <c r="F3539" i="3"/>
  <c r="D3539" i="3"/>
  <c r="I3536" i="3"/>
  <c r="G3536" i="3"/>
  <c r="E3536" i="3"/>
  <c r="D3536" i="3"/>
  <c r="C3536" i="3"/>
  <c r="B3536" i="3"/>
  <c r="J3534" i="3"/>
  <c r="I3534" i="3"/>
  <c r="H3534" i="3"/>
  <c r="G3534" i="3"/>
  <c r="F3534" i="3"/>
  <c r="E3534" i="3"/>
  <c r="D3534" i="3"/>
  <c r="C3534" i="3"/>
  <c r="B3534" i="3"/>
  <c r="J3533" i="3"/>
  <c r="I3533" i="3"/>
  <c r="H3533" i="3"/>
  <c r="G3533" i="3"/>
  <c r="F3533" i="3"/>
  <c r="E3533" i="3"/>
  <c r="D3533" i="3"/>
  <c r="C3533" i="3"/>
  <c r="B3533" i="3"/>
  <c r="G3531" i="3"/>
  <c r="C3531" i="3"/>
  <c r="G3530" i="3"/>
  <c r="F3530" i="3"/>
  <c r="D3530" i="3"/>
  <c r="I3527" i="3"/>
  <c r="G3527" i="3"/>
  <c r="E3527" i="3"/>
  <c r="D3527" i="3"/>
  <c r="C3527" i="3"/>
  <c r="B3527" i="3"/>
  <c r="J3525" i="3"/>
  <c r="I3525" i="3"/>
  <c r="H3525" i="3"/>
  <c r="G3525" i="3"/>
  <c r="F3525" i="3"/>
  <c r="E3525" i="3"/>
  <c r="D3525" i="3"/>
  <c r="C3525" i="3"/>
  <c r="B3525" i="3"/>
  <c r="J3524" i="3"/>
  <c r="I3524" i="3"/>
  <c r="H3524" i="3"/>
  <c r="G3524" i="3"/>
  <c r="F3524" i="3"/>
  <c r="E3524" i="3"/>
  <c r="D3524" i="3"/>
  <c r="C3524" i="3"/>
  <c r="B3524" i="3"/>
  <c r="G3522" i="3"/>
  <c r="C3522" i="3"/>
  <c r="G3521" i="3"/>
  <c r="F3521" i="3"/>
  <c r="D3521" i="3"/>
  <c r="I3518" i="3"/>
  <c r="G3518" i="3"/>
  <c r="E3518" i="3"/>
  <c r="D3518" i="3"/>
  <c r="C3518" i="3"/>
  <c r="B3518" i="3"/>
  <c r="J3516" i="3"/>
  <c r="I3516" i="3"/>
  <c r="H3516" i="3"/>
  <c r="G3516" i="3"/>
  <c r="F3516" i="3"/>
  <c r="E3516" i="3"/>
  <c r="D3516" i="3"/>
  <c r="C3516" i="3"/>
  <c r="B3516" i="3"/>
  <c r="J3515" i="3"/>
  <c r="I3515" i="3"/>
  <c r="H3515" i="3"/>
  <c r="G3515" i="3"/>
  <c r="F3515" i="3"/>
  <c r="E3515" i="3"/>
  <c r="D3515" i="3"/>
  <c r="C3515" i="3"/>
  <c r="B3515" i="3"/>
  <c r="G3513" i="3"/>
  <c r="C3513" i="3"/>
  <c r="G3512" i="3"/>
  <c r="F3512" i="3"/>
  <c r="D3512" i="3"/>
  <c r="I3509" i="3"/>
  <c r="G3509" i="3"/>
  <c r="E3509" i="3"/>
  <c r="D3509" i="3"/>
  <c r="C3509" i="3"/>
  <c r="B3509" i="3"/>
  <c r="J3507" i="3"/>
  <c r="I3507" i="3"/>
  <c r="H3507" i="3"/>
  <c r="G3507" i="3"/>
  <c r="F3507" i="3"/>
  <c r="E3507" i="3"/>
  <c r="D3507" i="3"/>
  <c r="C3507" i="3"/>
  <c r="B3507" i="3"/>
  <c r="J3506" i="3"/>
  <c r="I3506" i="3"/>
  <c r="H3506" i="3"/>
  <c r="G3506" i="3"/>
  <c r="F3506" i="3"/>
  <c r="E3506" i="3"/>
  <c r="D3506" i="3"/>
  <c r="C3506" i="3"/>
  <c r="B3506" i="3"/>
  <c r="G3504" i="3"/>
  <c r="C3504" i="3"/>
  <c r="G3503" i="3"/>
  <c r="F3503" i="3"/>
  <c r="D3503" i="3"/>
  <c r="I3500" i="3"/>
  <c r="G3500" i="3"/>
  <c r="E3500" i="3"/>
  <c r="D3500" i="3"/>
  <c r="C3500" i="3"/>
  <c r="B3500" i="3"/>
  <c r="J3498" i="3"/>
  <c r="I3498" i="3"/>
  <c r="H3498" i="3"/>
  <c r="G3498" i="3"/>
  <c r="F3498" i="3"/>
  <c r="E3498" i="3"/>
  <c r="D3498" i="3"/>
  <c r="C3498" i="3"/>
  <c r="B3498" i="3"/>
  <c r="J3497" i="3"/>
  <c r="I3497" i="3"/>
  <c r="H3497" i="3"/>
  <c r="G3497" i="3"/>
  <c r="F3497" i="3"/>
  <c r="E3497" i="3"/>
  <c r="D3497" i="3"/>
  <c r="C3497" i="3"/>
  <c r="B3497" i="3"/>
  <c r="G3495" i="3"/>
  <c r="C3495" i="3"/>
  <c r="G3494" i="3"/>
  <c r="F3494" i="3"/>
  <c r="D3494" i="3"/>
  <c r="I3491" i="3"/>
  <c r="G3491" i="3"/>
  <c r="E3491" i="3"/>
  <c r="D3491" i="3"/>
  <c r="C3491" i="3"/>
  <c r="B3491" i="3"/>
  <c r="J3489" i="3"/>
  <c r="I3489" i="3"/>
  <c r="H3489" i="3"/>
  <c r="G3489" i="3"/>
  <c r="F3489" i="3"/>
  <c r="E3489" i="3"/>
  <c r="D3489" i="3"/>
  <c r="C3489" i="3"/>
  <c r="B3489" i="3"/>
  <c r="J3488" i="3"/>
  <c r="I3488" i="3"/>
  <c r="H3488" i="3"/>
  <c r="G3488" i="3"/>
  <c r="F3488" i="3"/>
  <c r="E3488" i="3"/>
  <c r="D3488" i="3"/>
  <c r="C3488" i="3"/>
  <c r="B3488" i="3"/>
  <c r="G3486" i="3"/>
  <c r="C3486" i="3"/>
  <c r="G3485" i="3"/>
  <c r="F3485" i="3"/>
  <c r="D3485" i="3"/>
  <c r="I3482" i="3"/>
  <c r="G3482" i="3"/>
  <c r="E3482" i="3"/>
  <c r="D3482" i="3"/>
  <c r="C3482" i="3"/>
  <c r="B3482" i="3"/>
  <c r="J3480" i="3"/>
  <c r="I3480" i="3"/>
  <c r="H3480" i="3"/>
  <c r="G3480" i="3"/>
  <c r="F3480" i="3"/>
  <c r="E3480" i="3"/>
  <c r="D3480" i="3"/>
  <c r="C3480" i="3"/>
  <c r="B3480" i="3"/>
  <c r="J3479" i="3"/>
  <c r="I3479" i="3"/>
  <c r="H3479" i="3"/>
  <c r="G3479" i="3"/>
  <c r="F3479" i="3"/>
  <c r="E3479" i="3"/>
  <c r="D3479" i="3"/>
  <c r="C3479" i="3"/>
  <c r="B3479" i="3"/>
  <c r="G3477" i="3"/>
  <c r="C3477" i="3"/>
  <c r="F3476" i="3"/>
  <c r="D3476" i="3"/>
  <c r="I3473" i="3"/>
  <c r="G3473" i="3"/>
  <c r="E3473" i="3"/>
  <c r="D3473" i="3"/>
  <c r="C3473" i="3"/>
  <c r="B3473" i="3"/>
  <c r="J3471" i="3"/>
  <c r="I3471" i="3"/>
  <c r="H3471" i="3"/>
  <c r="G3471" i="3"/>
  <c r="F3471" i="3"/>
  <c r="E3471" i="3"/>
  <c r="D3471" i="3"/>
  <c r="C3471" i="3"/>
  <c r="B3471" i="3"/>
  <c r="J3470" i="3"/>
  <c r="I3470" i="3"/>
  <c r="H3470" i="3"/>
  <c r="G3470" i="3"/>
  <c r="F3470" i="3"/>
  <c r="E3470" i="3"/>
  <c r="D3470" i="3"/>
  <c r="C3470" i="3"/>
  <c r="B3470" i="3"/>
  <c r="G3468" i="3"/>
  <c r="C3468" i="3"/>
  <c r="G3467" i="3"/>
  <c r="F3467" i="3"/>
  <c r="D3467" i="3"/>
  <c r="I3464" i="3"/>
  <c r="G3464" i="3"/>
  <c r="E3464" i="3"/>
  <c r="D3464" i="3"/>
  <c r="C3464" i="3"/>
  <c r="B3464" i="3"/>
  <c r="J3462" i="3"/>
  <c r="I3462" i="3"/>
  <c r="H3462" i="3"/>
  <c r="G3462" i="3"/>
  <c r="F3462" i="3"/>
  <c r="E3462" i="3"/>
  <c r="D3462" i="3"/>
  <c r="C3462" i="3"/>
  <c r="B3462" i="3"/>
  <c r="J3461" i="3"/>
  <c r="I3461" i="3"/>
  <c r="H3461" i="3"/>
  <c r="G3461" i="3"/>
  <c r="F3461" i="3"/>
  <c r="E3461" i="3"/>
  <c r="D3461" i="3"/>
  <c r="C3461" i="3"/>
  <c r="B3461" i="3"/>
  <c r="G3459" i="3"/>
  <c r="C3459" i="3"/>
  <c r="F3458" i="3"/>
  <c r="D3458" i="3"/>
  <c r="I3455" i="3"/>
  <c r="G3455" i="3"/>
  <c r="E3455" i="3"/>
  <c r="D3455" i="3"/>
  <c r="C3455" i="3"/>
  <c r="B3455" i="3"/>
  <c r="J3453" i="3"/>
  <c r="I3453" i="3"/>
  <c r="H3453" i="3"/>
  <c r="G3453" i="3"/>
  <c r="F3453" i="3"/>
  <c r="E3453" i="3"/>
  <c r="D3453" i="3"/>
  <c r="C3453" i="3"/>
  <c r="B3453" i="3"/>
  <c r="J3452" i="3"/>
  <c r="I3452" i="3"/>
  <c r="H3452" i="3"/>
  <c r="G3452" i="3"/>
  <c r="F3452" i="3"/>
  <c r="E3452" i="3"/>
  <c r="D3452" i="3"/>
  <c r="C3452" i="3"/>
  <c r="B3452" i="3"/>
  <c r="G3450" i="3"/>
  <c r="C3450" i="3"/>
  <c r="G3449" i="3"/>
  <c r="F3449" i="3"/>
  <c r="D3449" i="3"/>
  <c r="I3446" i="3"/>
  <c r="G3446" i="3"/>
  <c r="E3446" i="3"/>
  <c r="D3446" i="3"/>
  <c r="C3446" i="3"/>
  <c r="B3446" i="3"/>
  <c r="J3444" i="3"/>
  <c r="I3444" i="3"/>
  <c r="H3444" i="3"/>
  <c r="G3444" i="3"/>
  <c r="F3444" i="3"/>
  <c r="E3444" i="3"/>
  <c r="D3444" i="3"/>
  <c r="C3444" i="3"/>
  <c r="B3444" i="3"/>
  <c r="J3443" i="3"/>
  <c r="I3443" i="3"/>
  <c r="H3443" i="3"/>
  <c r="G3443" i="3"/>
  <c r="F3443" i="3"/>
  <c r="E3443" i="3"/>
  <c r="D3443" i="3"/>
  <c r="C3443" i="3"/>
  <c r="B3443" i="3"/>
  <c r="G3441" i="3"/>
  <c r="C3441" i="3"/>
  <c r="F3440" i="3"/>
  <c r="D3440" i="3"/>
  <c r="I3437" i="3"/>
  <c r="G3437" i="3"/>
  <c r="E3437" i="3"/>
  <c r="D3437" i="3"/>
  <c r="C3437" i="3"/>
  <c r="B3437" i="3"/>
  <c r="J3435" i="3"/>
  <c r="I3435" i="3"/>
  <c r="H3435" i="3"/>
  <c r="G3435" i="3"/>
  <c r="F3435" i="3"/>
  <c r="E3435" i="3"/>
  <c r="D3435" i="3"/>
  <c r="C3435" i="3"/>
  <c r="B3435" i="3"/>
  <c r="J3434" i="3"/>
  <c r="I3434" i="3"/>
  <c r="H3434" i="3"/>
  <c r="G3434" i="3"/>
  <c r="F3434" i="3"/>
  <c r="E3434" i="3"/>
  <c r="D3434" i="3"/>
  <c r="C3434" i="3"/>
  <c r="B3434" i="3"/>
  <c r="G3432" i="3"/>
  <c r="C3432" i="3"/>
  <c r="G3431" i="3"/>
  <c r="F3431" i="3"/>
  <c r="D3431" i="3"/>
  <c r="I3428" i="3"/>
  <c r="G3428" i="3"/>
  <c r="E3428" i="3"/>
  <c r="D3428" i="3"/>
  <c r="C3428" i="3"/>
  <c r="B3428" i="3"/>
  <c r="J3426" i="3"/>
  <c r="I3426" i="3"/>
  <c r="H3426" i="3"/>
  <c r="G3426" i="3"/>
  <c r="F3426" i="3"/>
  <c r="E3426" i="3"/>
  <c r="D3426" i="3"/>
  <c r="C3426" i="3"/>
  <c r="B3426" i="3"/>
  <c r="J3425" i="3"/>
  <c r="I3425" i="3"/>
  <c r="H3425" i="3"/>
  <c r="G3425" i="3"/>
  <c r="F3425" i="3"/>
  <c r="E3425" i="3"/>
  <c r="D3425" i="3"/>
  <c r="C3425" i="3"/>
  <c r="B3425" i="3"/>
  <c r="G3423" i="3"/>
  <c r="C3423" i="3"/>
  <c r="G3422" i="3"/>
  <c r="F3422" i="3"/>
  <c r="D3422" i="3"/>
  <c r="I3419" i="3"/>
  <c r="G3419" i="3"/>
  <c r="E3419" i="3"/>
  <c r="D3419" i="3"/>
  <c r="C3419" i="3"/>
  <c r="B3419" i="3"/>
  <c r="J3417" i="3"/>
  <c r="I3417" i="3"/>
  <c r="H3417" i="3"/>
  <c r="G3417" i="3"/>
  <c r="F3417" i="3"/>
  <c r="E3417" i="3"/>
  <c r="D3417" i="3"/>
  <c r="C3417" i="3"/>
  <c r="B3417" i="3"/>
  <c r="J3416" i="3"/>
  <c r="I3416" i="3"/>
  <c r="H3416" i="3"/>
  <c r="G3416" i="3"/>
  <c r="F3416" i="3"/>
  <c r="E3416" i="3"/>
  <c r="D3416" i="3"/>
  <c r="C3416" i="3"/>
  <c r="B3416" i="3"/>
  <c r="G3414" i="3"/>
  <c r="C3414" i="3"/>
  <c r="F3413" i="3"/>
  <c r="D3413" i="3"/>
  <c r="I3410" i="3"/>
  <c r="G3410" i="3"/>
  <c r="E3410" i="3"/>
  <c r="D3410" i="3"/>
  <c r="C3410" i="3"/>
  <c r="B3410" i="3"/>
  <c r="J3408" i="3"/>
  <c r="I3408" i="3"/>
  <c r="H3408" i="3"/>
  <c r="G3408" i="3"/>
  <c r="F3408" i="3"/>
  <c r="E3408" i="3"/>
  <c r="D3408" i="3"/>
  <c r="C3408" i="3"/>
  <c r="B3408" i="3"/>
  <c r="J3407" i="3"/>
  <c r="I3407" i="3"/>
  <c r="H3407" i="3"/>
  <c r="G3407" i="3"/>
  <c r="F3407" i="3"/>
  <c r="E3407" i="3"/>
  <c r="D3407" i="3"/>
  <c r="C3407" i="3"/>
  <c r="B3407" i="3"/>
  <c r="G3405" i="3"/>
  <c r="C3405" i="3"/>
  <c r="G3404" i="3"/>
  <c r="F3404" i="3"/>
  <c r="D3404" i="3"/>
  <c r="I3401" i="3"/>
  <c r="G3401" i="3"/>
  <c r="E3401" i="3"/>
  <c r="D3401" i="3"/>
  <c r="C3401" i="3"/>
  <c r="B3401" i="3"/>
  <c r="J3399" i="3"/>
  <c r="I3399" i="3"/>
  <c r="H3399" i="3"/>
  <c r="G3399" i="3"/>
  <c r="F3399" i="3"/>
  <c r="E3399" i="3"/>
  <c r="D3399" i="3"/>
  <c r="C3399" i="3"/>
  <c r="B3399" i="3"/>
  <c r="J3398" i="3"/>
  <c r="I3398" i="3"/>
  <c r="H3398" i="3"/>
  <c r="G3398" i="3"/>
  <c r="F3398" i="3"/>
  <c r="E3398" i="3"/>
  <c r="D3398" i="3"/>
  <c r="C3398" i="3"/>
  <c r="B3398" i="3"/>
  <c r="G3396" i="3"/>
  <c r="C3396" i="3"/>
  <c r="G3395" i="3"/>
  <c r="F3395" i="3"/>
  <c r="D3395" i="3"/>
  <c r="I3392" i="3"/>
  <c r="G3392" i="3"/>
  <c r="E3392" i="3"/>
  <c r="D3392" i="3"/>
  <c r="C3392" i="3"/>
  <c r="B3392" i="3"/>
  <c r="J3390" i="3"/>
  <c r="I3390" i="3"/>
  <c r="H3390" i="3"/>
  <c r="G3390" i="3"/>
  <c r="F3390" i="3"/>
  <c r="E3390" i="3"/>
  <c r="D3390" i="3"/>
  <c r="C3390" i="3"/>
  <c r="B3390" i="3"/>
  <c r="J3389" i="3"/>
  <c r="I3389" i="3"/>
  <c r="H3389" i="3"/>
  <c r="G3389" i="3"/>
  <c r="F3389" i="3"/>
  <c r="E3389" i="3"/>
  <c r="D3389" i="3"/>
  <c r="C3389" i="3"/>
  <c r="B3389" i="3"/>
  <c r="G3387" i="3"/>
  <c r="C3387" i="3"/>
  <c r="F3386" i="3"/>
  <c r="D3386" i="3"/>
  <c r="I3383" i="3"/>
  <c r="G3383" i="3"/>
  <c r="E3383" i="3"/>
  <c r="D3383" i="3"/>
  <c r="C3383" i="3"/>
  <c r="B3383" i="3"/>
  <c r="J3381" i="3"/>
  <c r="I3381" i="3"/>
  <c r="H3381" i="3"/>
  <c r="G3381" i="3"/>
  <c r="F3381" i="3"/>
  <c r="E3381" i="3"/>
  <c r="D3381" i="3"/>
  <c r="C3381" i="3"/>
  <c r="B3381" i="3"/>
  <c r="J3380" i="3"/>
  <c r="I3380" i="3"/>
  <c r="H3380" i="3"/>
  <c r="G3380" i="3"/>
  <c r="F3380" i="3"/>
  <c r="E3380" i="3"/>
  <c r="D3380" i="3"/>
  <c r="C3380" i="3"/>
  <c r="B3380" i="3"/>
  <c r="G3378" i="3"/>
  <c r="C3378" i="3"/>
  <c r="F3377" i="3"/>
  <c r="D3377" i="3"/>
  <c r="I3374" i="3"/>
  <c r="G3374" i="3"/>
  <c r="E3374" i="3"/>
  <c r="D3374" i="3"/>
  <c r="C3374" i="3"/>
  <c r="B3374" i="3"/>
  <c r="J3372" i="3"/>
  <c r="I3372" i="3"/>
  <c r="H3372" i="3"/>
  <c r="G3372" i="3"/>
  <c r="F3372" i="3"/>
  <c r="E3372" i="3"/>
  <c r="D3372" i="3"/>
  <c r="C3372" i="3"/>
  <c r="B3372" i="3"/>
  <c r="J3371" i="3"/>
  <c r="I3371" i="3"/>
  <c r="H3371" i="3"/>
  <c r="G3371" i="3"/>
  <c r="F3371" i="3"/>
  <c r="E3371" i="3"/>
  <c r="D3371" i="3"/>
  <c r="C3371" i="3"/>
  <c r="B3371" i="3"/>
  <c r="G3369" i="3"/>
  <c r="C3369" i="3"/>
  <c r="G3368" i="3"/>
  <c r="F3368" i="3"/>
  <c r="D3368" i="3"/>
  <c r="I3365" i="3"/>
  <c r="G3365" i="3"/>
  <c r="E3365" i="3"/>
  <c r="D3365" i="3"/>
  <c r="C3365" i="3"/>
  <c r="B3365" i="3"/>
  <c r="J3363" i="3"/>
  <c r="I3363" i="3"/>
  <c r="H3363" i="3"/>
  <c r="G3363" i="3"/>
  <c r="F3363" i="3"/>
  <c r="E3363" i="3"/>
  <c r="D3363" i="3"/>
  <c r="C3363" i="3"/>
  <c r="B3363" i="3"/>
  <c r="J3362" i="3"/>
  <c r="I3362" i="3"/>
  <c r="H3362" i="3"/>
  <c r="G3362" i="3"/>
  <c r="F3362" i="3"/>
  <c r="E3362" i="3"/>
  <c r="D3362" i="3"/>
  <c r="C3362" i="3"/>
  <c r="B3362" i="3"/>
  <c r="G3360" i="3"/>
  <c r="C3360" i="3"/>
  <c r="F3359" i="3"/>
  <c r="D3359" i="3"/>
  <c r="I3356" i="3"/>
  <c r="G3356" i="3"/>
  <c r="E3356" i="3"/>
  <c r="D3356" i="3"/>
  <c r="C3356" i="3"/>
  <c r="B3356" i="3"/>
  <c r="J3354" i="3"/>
  <c r="I3354" i="3"/>
  <c r="H3354" i="3"/>
  <c r="G3354" i="3"/>
  <c r="F3354" i="3"/>
  <c r="E3354" i="3"/>
  <c r="D3354" i="3"/>
  <c r="C3354" i="3"/>
  <c r="B3354" i="3"/>
  <c r="J3353" i="3"/>
  <c r="I3353" i="3"/>
  <c r="H3353" i="3"/>
  <c r="G3353" i="3"/>
  <c r="F3353" i="3"/>
  <c r="E3353" i="3"/>
  <c r="D3353" i="3"/>
  <c r="C3353" i="3"/>
  <c r="B3353" i="3"/>
  <c r="G3351" i="3"/>
  <c r="C3351" i="3"/>
  <c r="G3350" i="3"/>
  <c r="F3350" i="3"/>
  <c r="D3350" i="3"/>
  <c r="I3347" i="3"/>
  <c r="G3347" i="3"/>
  <c r="E3347" i="3"/>
  <c r="D3347" i="3"/>
  <c r="C3347" i="3"/>
  <c r="B3347" i="3"/>
  <c r="J3345" i="3"/>
  <c r="I3345" i="3"/>
  <c r="H3345" i="3"/>
  <c r="G3345" i="3"/>
  <c r="F3345" i="3"/>
  <c r="E3345" i="3"/>
  <c r="D3345" i="3"/>
  <c r="C3345" i="3"/>
  <c r="B3345" i="3"/>
  <c r="J3344" i="3"/>
  <c r="I3344" i="3"/>
  <c r="H3344" i="3"/>
  <c r="G3344" i="3"/>
  <c r="F3344" i="3"/>
  <c r="E3344" i="3"/>
  <c r="D3344" i="3"/>
  <c r="C3344" i="3"/>
  <c r="B3344" i="3"/>
  <c r="G3342" i="3"/>
  <c r="C3342" i="3"/>
  <c r="G3341" i="3"/>
  <c r="F3341" i="3"/>
  <c r="D3341" i="3"/>
  <c r="I3338" i="3"/>
  <c r="G3338" i="3"/>
  <c r="E3338" i="3"/>
  <c r="D3338" i="3"/>
  <c r="C3338" i="3"/>
  <c r="B3338" i="3"/>
  <c r="J3336" i="3"/>
  <c r="I3336" i="3"/>
  <c r="H3336" i="3"/>
  <c r="G3336" i="3"/>
  <c r="F3336" i="3"/>
  <c r="E3336" i="3"/>
  <c r="D3336" i="3"/>
  <c r="C3336" i="3"/>
  <c r="B3336" i="3"/>
  <c r="J3335" i="3"/>
  <c r="I3335" i="3"/>
  <c r="H3335" i="3"/>
  <c r="G3335" i="3"/>
  <c r="F3335" i="3"/>
  <c r="E3335" i="3"/>
  <c r="D3335" i="3"/>
  <c r="C3335" i="3"/>
  <c r="B3335" i="3"/>
  <c r="G3333" i="3"/>
  <c r="C3333" i="3"/>
  <c r="G3332" i="3"/>
  <c r="F3332" i="3"/>
  <c r="D3332" i="3"/>
  <c r="I3329" i="3"/>
  <c r="G3329" i="3"/>
  <c r="E3329" i="3"/>
  <c r="D3329" i="3"/>
  <c r="C3329" i="3"/>
  <c r="B3329" i="3"/>
  <c r="J3327" i="3"/>
  <c r="I3327" i="3"/>
  <c r="H3327" i="3"/>
  <c r="G3327" i="3"/>
  <c r="F3327" i="3"/>
  <c r="E3327" i="3"/>
  <c r="D3327" i="3"/>
  <c r="C3327" i="3"/>
  <c r="B3327" i="3"/>
  <c r="J3326" i="3"/>
  <c r="I3326" i="3"/>
  <c r="H3326" i="3"/>
  <c r="G3326" i="3"/>
  <c r="F3326" i="3"/>
  <c r="E3326" i="3"/>
  <c r="D3326" i="3"/>
  <c r="C3326" i="3"/>
  <c r="B3326" i="3"/>
  <c r="G3324" i="3"/>
  <c r="C3324" i="3"/>
  <c r="F3323" i="3"/>
  <c r="D3323" i="3"/>
  <c r="I3320" i="3"/>
  <c r="G3320" i="3"/>
  <c r="E3320" i="3"/>
  <c r="D3320" i="3"/>
  <c r="C3320" i="3"/>
  <c r="B3320" i="3"/>
  <c r="J3318" i="3"/>
  <c r="I3318" i="3"/>
  <c r="H3318" i="3"/>
  <c r="G3318" i="3"/>
  <c r="F3318" i="3"/>
  <c r="E3318" i="3"/>
  <c r="D3318" i="3"/>
  <c r="C3318" i="3"/>
  <c r="B3318" i="3"/>
  <c r="J3317" i="3"/>
  <c r="I3317" i="3"/>
  <c r="H3317" i="3"/>
  <c r="G3317" i="3"/>
  <c r="F3317" i="3"/>
  <c r="E3317" i="3"/>
  <c r="D3317" i="3"/>
  <c r="C3317" i="3"/>
  <c r="B3317" i="3"/>
  <c r="G3315" i="3"/>
  <c r="C3315" i="3"/>
  <c r="G3314" i="3"/>
  <c r="F3314" i="3"/>
  <c r="D3314" i="3"/>
  <c r="I3311" i="3"/>
  <c r="G3311" i="3"/>
  <c r="E3311" i="3"/>
  <c r="D3311" i="3"/>
  <c r="C3311" i="3"/>
  <c r="B3311" i="3"/>
  <c r="J3309" i="3"/>
  <c r="I3309" i="3"/>
  <c r="H3309" i="3"/>
  <c r="G3309" i="3"/>
  <c r="F3309" i="3"/>
  <c r="E3309" i="3"/>
  <c r="D3309" i="3"/>
  <c r="C3309" i="3"/>
  <c r="B3309" i="3"/>
  <c r="J3308" i="3"/>
  <c r="I3308" i="3"/>
  <c r="H3308" i="3"/>
  <c r="G3308" i="3"/>
  <c r="F3308" i="3"/>
  <c r="E3308" i="3"/>
  <c r="D3308" i="3"/>
  <c r="C3308" i="3"/>
  <c r="B3308" i="3"/>
  <c r="G3306" i="3"/>
  <c r="C3306" i="3"/>
  <c r="G3305" i="3"/>
  <c r="F3305" i="3"/>
  <c r="D3305" i="3"/>
  <c r="I3302" i="3"/>
  <c r="G3302" i="3"/>
  <c r="E3302" i="3"/>
  <c r="D3302" i="3"/>
  <c r="C3302" i="3"/>
  <c r="B3302" i="3"/>
  <c r="J3300" i="3"/>
  <c r="I3300" i="3"/>
  <c r="H3300" i="3"/>
  <c r="G3300" i="3"/>
  <c r="F3300" i="3"/>
  <c r="E3300" i="3"/>
  <c r="D3300" i="3"/>
  <c r="C3300" i="3"/>
  <c r="B3300" i="3"/>
  <c r="J3299" i="3"/>
  <c r="I3299" i="3"/>
  <c r="H3299" i="3"/>
  <c r="G3299" i="3"/>
  <c r="F3299" i="3"/>
  <c r="E3299" i="3"/>
  <c r="D3299" i="3"/>
  <c r="C3299" i="3"/>
  <c r="B3299" i="3"/>
  <c r="G3297" i="3"/>
  <c r="C3297" i="3"/>
  <c r="G3296" i="3"/>
  <c r="F3296" i="3"/>
  <c r="D3296" i="3"/>
  <c r="I3293" i="3"/>
  <c r="G3293" i="3"/>
  <c r="E3293" i="3"/>
  <c r="D3293" i="3"/>
  <c r="C3293" i="3"/>
  <c r="B3293" i="3"/>
  <c r="J3291" i="3"/>
  <c r="I3291" i="3"/>
  <c r="H3291" i="3"/>
  <c r="G3291" i="3"/>
  <c r="F3291" i="3"/>
  <c r="E3291" i="3"/>
  <c r="D3291" i="3"/>
  <c r="C3291" i="3"/>
  <c r="B3291" i="3"/>
  <c r="J3290" i="3"/>
  <c r="I3290" i="3"/>
  <c r="H3290" i="3"/>
  <c r="G3290" i="3"/>
  <c r="F3290" i="3"/>
  <c r="E3290" i="3"/>
  <c r="D3290" i="3"/>
  <c r="C3290" i="3"/>
  <c r="B3290" i="3"/>
  <c r="G3288" i="3"/>
  <c r="C3288" i="3"/>
  <c r="G3287" i="3"/>
  <c r="F3287" i="3"/>
  <c r="D3287" i="3"/>
  <c r="I3284" i="3"/>
  <c r="G3284" i="3"/>
  <c r="E3284" i="3"/>
  <c r="D3284" i="3"/>
  <c r="C3284" i="3"/>
  <c r="B3284" i="3"/>
  <c r="J3282" i="3"/>
  <c r="I3282" i="3"/>
  <c r="H3282" i="3"/>
  <c r="G3282" i="3"/>
  <c r="F3282" i="3"/>
  <c r="E3282" i="3"/>
  <c r="D3282" i="3"/>
  <c r="C3282" i="3"/>
  <c r="B3282" i="3"/>
  <c r="J3281" i="3"/>
  <c r="I3281" i="3"/>
  <c r="H3281" i="3"/>
  <c r="G3281" i="3"/>
  <c r="F3281" i="3"/>
  <c r="E3281" i="3"/>
  <c r="D3281" i="3"/>
  <c r="C3281" i="3"/>
  <c r="B3281" i="3"/>
  <c r="G3279" i="3"/>
  <c r="C3279" i="3"/>
  <c r="G3278" i="3"/>
  <c r="F3278" i="3"/>
  <c r="D3278" i="3"/>
  <c r="I3275" i="3"/>
  <c r="G3275" i="3"/>
  <c r="E3275" i="3"/>
  <c r="D3275" i="3"/>
  <c r="C3275" i="3"/>
  <c r="B3275" i="3"/>
  <c r="J3273" i="3"/>
  <c r="I3273" i="3"/>
  <c r="H3273" i="3"/>
  <c r="G3273" i="3"/>
  <c r="F3273" i="3"/>
  <c r="E3273" i="3"/>
  <c r="D3273" i="3"/>
  <c r="C3273" i="3"/>
  <c r="B3273" i="3"/>
  <c r="J3272" i="3"/>
  <c r="I3272" i="3"/>
  <c r="H3272" i="3"/>
  <c r="G3272" i="3"/>
  <c r="F3272" i="3"/>
  <c r="E3272" i="3"/>
  <c r="D3272" i="3"/>
  <c r="C3272" i="3"/>
  <c r="B3272" i="3"/>
  <c r="G3270" i="3"/>
  <c r="C3270" i="3"/>
  <c r="G3269" i="3"/>
  <c r="F3269" i="3"/>
  <c r="D3269" i="3"/>
  <c r="I3266" i="3"/>
  <c r="G3266" i="3"/>
  <c r="E3266" i="3"/>
  <c r="D3266" i="3"/>
  <c r="C3266" i="3"/>
  <c r="B3266" i="3"/>
  <c r="J3264" i="3"/>
  <c r="I3264" i="3"/>
  <c r="H3264" i="3"/>
  <c r="G3264" i="3"/>
  <c r="F3264" i="3"/>
  <c r="E3264" i="3"/>
  <c r="D3264" i="3"/>
  <c r="C3264" i="3"/>
  <c r="B3264" i="3"/>
  <c r="J3263" i="3"/>
  <c r="I3263" i="3"/>
  <c r="H3263" i="3"/>
  <c r="G3263" i="3"/>
  <c r="F3263" i="3"/>
  <c r="E3263" i="3"/>
  <c r="D3263" i="3"/>
  <c r="C3263" i="3"/>
  <c r="B3263" i="3"/>
  <c r="G3261" i="3"/>
  <c r="C3261" i="3"/>
  <c r="G3260" i="3"/>
  <c r="F3260" i="3"/>
  <c r="D3260" i="3"/>
  <c r="I3257" i="3"/>
  <c r="G3257" i="3"/>
  <c r="E3257" i="3"/>
  <c r="D3257" i="3"/>
  <c r="C3257" i="3"/>
  <c r="B3257" i="3"/>
  <c r="J3255" i="3"/>
  <c r="I3255" i="3"/>
  <c r="H3255" i="3"/>
  <c r="G3255" i="3"/>
  <c r="F3255" i="3"/>
  <c r="E3255" i="3"/>
  <c r="D3255" i="3"/>
  <c r="C3255" i="3"/>
  <c r="B3255" i="3"/>
  <c r="J3254" i="3"/>
  <c r="I3254" i="3"/>
  <c r="H3254" i="3"/>
  <c r="G3254" i="3"/>
  <c r="F3254" i="3"/>
  <c r="E3254" i="3"/>
  <c r="D3254" i="3"/>
  <c r="C3254" i="3"/>
  <c r="B3254" i="3"/>
  <c r="G3252" i="3"/>
  <c r="C3252" i="3"/>
  <c r="G3251" i="3"/>
  <c r="F3251" i="3"/>
  <c r="D3251" i="3"/>
  <c r="I3248" i="3"/>
  <c r="G3248" i="3"/>
  <c r="E3248" i="3"/>
  <c r="D3248" i="3"/>
  <c r="C3248" i="3"/>
  <c r="B3248" i="3"/>
  <c r="J3246" i="3"/>
  <c r="I3246" i="3"/>
  <c r="H3246" i="3"/>
  <c r="G3246" i="3"/>
  <c r="F3246" i="3"/>
  <c r="E3246" i="3"/>
  <c r="D3246" i="3"/>
  <c r="C3246" i="3"/>
  <c r="B3246" i="3"/>
  <c r="J3245" i="3"/>
  <c r="I3245" i="3"/>
  <c r="H3245" i="3"/>
  <c r="G3245" i="3"/>
  <c r="F3245" i="3"/>
  <c r="E3245" i="3"/>
  <c r="D3245" i="3"/>
  <c r="C3245" i="3"/>
  <c r="B3245" i="3"/>
  <c r="G3243" i="3"/>
  <c r="C3243" i="3"/>
  <c r="G3242" i="3"/>
  <c r="F3242" i="3"/>
  <c r="D3242" i="3"/>
  <c r="I3239" i="3"/>
  <c r="G3239" i="3"/>
  <c r="E3239" i="3"/>
  <c r="D3239" i="3"/>
  <c r="C3239" i="3"/>
  <c r="B3239" i="3"/>
  <c r="J3237" i="3"/>
  <c r="I3237" i="3"/>
  <c r="H3237" i="3"/>
  <c r="G3237" i="3"/>
  <c r="F3237" i="3"/>
  <c r="E3237" i="3"/>
  <c r="D3237" i="3"/>
  <c r="C3237" i="3"/>
  <c r="B3237" i="3"/>
  <c r="J3236" i="3"/>
  <c r="I3236" i="3"/>
  <c r="H3236" i="3"/>
  <c r="G3236" i="3"/>
  <c r="F3236" i="3"/>
  <c r="E3236" i="3"/>
  <c r="D3236" i="3"/>
  <c r="C3236" i="3"/>
  <c r="B3236" i="3"/>
  <c r="G3234" i="3"/>
  <c r="C3234" i="3"/>
  <c r="G3233" i="3"/>
  <c r="F3233" i="3"/>
  <c r="D3233" i="3"/>
  <c r="I3230" i="3"/>
  <c r="G3230" i="3"/>
  <c r="E3230" i="3"/>
  <c r="D3230" i="3"/>
  <c r="C3230" i="3"/>
  <c r="B3230" i="3"/>
  <c r="J3228" i="3"/>
  <c r="I3228" i="3"/>
  <c r="H3228" i="3"/>
  <c r="G3228" i="3"/>
  <c r="F3228" i="3"/>
  <c r="E3228" i="3"/>
  <c r="D3228" i="3"/>
  <c r="C3228" i="3"/>
  <c r="B3228" i="3"/>
  <c r="J3227" i="3"/>
  <c r="I3227" i="3"/>
  <c r="H3227" i="3"/>
  <c r="G3227" i="3"/>
  <c r="F3227" i="3"/>
  <c r="E3227" i="3"/>
  <c r="D3227" i="3"/>
  <c r="C3227" i="3"/>
  <c r="B3227" i="3"/>
  <c r="G3225" i="3"/>
  <c r="C3225" i="3"/>
  <c r="F3224" i="3"/>
  <c r="D3224" i="3"/>
  <c r="I3221" i="3"/>
  <c r="G3221" i="3"/>
  <c r="E3221" i="3"/>
  <c r="D3221" i="3"/>
  <c r="C3221" i="3"/>
  <c r="B3221" i="3"/>
  <c r="J3219" i="3"/>
  <c r="I3219" i="3"/>
  <c r="H3219" i="3"/>
  <c r="G3219" i="3"/>
  <c r="F3219" i="3"/>
  <c r="E3219" i="3"/>
  <c r="D3219" i="3"/>
  <c r="C3219" i="3"/>
  <c r="B3219" i="3"/>
  <c r="J3218" i="3"/>
  <c r="I3218" i="3"/>
  <c r="H3218" i="3"/>
  <c r="G3218" i="3"/>
  <c r="F3218" i="3"/>
  <c r="E3218" i="3"/>
  <c r="D3218" i="3"/>
  <c r="C3218" i="3"/>
  <c r="B3218" i="3"/>
  <c r="G3216" i="3"/>
  <c r="C3216" i="3"/>
  <c r="G3215" i="3"/>
  <c r="F3215" i="3"/>
  <c r="D3215" i="3"/>
  <c r="I3212" i="3"/>
  <c r="G3212" i="3"/>
  <c r="E3212" i="3"/>
  <c r="D3212" i="3"/>
  <c r="C3212" i="3"/>
  <c r="B3212" i="3"/>
  <c r="J3210" i="3"/>
  <c r="I3210" i="3"/>
  <c r="H3210" i="3"/>
  <c r="G3210" i="3"/>
  <c r="F3210" i="3"/>
  <c r="E3210" i="3"/>
  <c r="D3210" i="3"/>
  <c r="C3210" i="3"/>
  <c r="B3210" i="3"/>
  <c r="J3209" i="3"/>
  <c r="I3209" i="3"/>
  <c r="H3209" i="3"/>
  <c r="G3209" i="3"/>
  <c r="F3209" i="3"/>
  <c r="E3209" i="3"/>
  <c r="D3209" i="3"/>
  <c r="C3209" i="3"/>
  <c r="B3209" i="3"/>
  <c r="G3207" i="3"/>
  <c r="C3207" i="3"/>
  <c r="F3206" i="3"/>
  <c r="D3206" i="3"/>
  <c r="I3203" i="3"/>
  <c r="G3203" i="3"/>
  <c r="E3203" i="3"/>
  <c r="D3203" i="3"/>
  <c r="C3203" i="3"/>
  <c r="B3203" i="3"/>
  <c r="J3201" i="3"/>
  <c r="I3201" i="3"/>
  <c r="H3201" i="3"/>
  <c r="G3201" i="3"/>
  <c r="F3201" i="3"/>
  <c r="E3201" i="3"/>
  <c r="D3201" i="3"/>
  <c r="C3201" i="3"/>
  <c r="B3201" i="3"/>
  <c r="J3200" i="3"/>
  <c r="I3200" i="3"/>
  <c r="H3200" i="3"/>
  <c r="G3200" i="3"/>
  <c r="F3200" i="3"/>
  <c r="E3200" i="3"/>
  <c r="D3200" i="3"/>
  <c r="C3200" i="3"/>
  <c r="B3200" i="3"/>
  <c r="G3198" i="3"/>
  <c r="C3198" i="3"/>
  <c r="G3197" i="3"/>
  <c r="F3197" i="3"/>
  <c r="D3197" i="3"/>
  <c r="I3194" i="3"/>
  <c r="G3194" i="3"/>
  <c r="E3194" i="3"/>
  <c r="D3194" i="3"/>
  <c r="C3194" i="3"/>
  <c r="B3194" i="3"/>
  <c r="J3192" i="3"/>
  <c r="I3192" i="3"/>
  <c r="H3192" i="3"/>
  <c r="G3192" i="3"/>
  <c r="F3192" i="3"/>
  <c r="E3192" i="3"/>
  <c r="D3192" i="3"/>
  <c r="C3192" i="3"/>
  <c r="B3192" i="3"/>
  <c r="J3191" i="3"/>
  <c r="I3191" i="3"/>
  <c r="H3191" i="3"/>
  <c r="G3191" i="3"/>
  <c r="F3191" i="3"/>
  <c r="E3191" i="3"/>
  <c r="D3191" i="3"/>
  <c r="C3191" i="3"/>
  <c r="B3191" i="3"/>
  <c r="G3189" i="3"/>
  <c r="C3189" i="3"/>
  <c r="G3188" i="3"/>
  <c r="F3188" i="3"/>
  <c r="D3188" i="3"/>
  <c r="I3185" i="3"/>
  <c r="G3185" i="3"/>
  <c r="E3185" i="3"/>
  <c r="D3185" i="3"/>
  <c r="C3185" i="3"/>
  <c r="B3185" i="3"/>
  <c r="J3183" i="3"/>
  <c r="I3183" i="3"/>
  <c r="H3183" i="3"/>
  <c r="G3183" i="3"/>
  <c r="F3183" i="3"/>
  <c r="E3183" i="3"/>
  <c r="D3183" i="3"/>
  <c r="C3183" i="3"/>
  <c r="B3183" i="3"/>
  <c r="J3182" i="3"/>
  <c r="I3182" i="3"/>
  <c r="H3182" i="3"/>
  <c r="G3182" i="3"/>
  <c r="F3182" i="3"/>
  <c r="E3182" i="3"/>
  <c r="D3182" i="3"/>
  <c r="C3182" i="3"/>
  <c r="B3182" i="3"/>
  <c r="G3180" i="3"/>
  <c r="C3180" i="3"/>
  <c r="F3179" i="3"/>
  <c r="D3179" i="3"/>
  <c r="I3176" i="3"/>
  <c r="G3176" i="3"/>
  <c r="E3176" i="3"/>
  <c r="D3176" i="3"/>
  <c r="C3176" i="3"/>
  <c r="B3176" i="3"/>
  <c r="J3174" i="3"/>
  <c r="I3174" i="3"/>
  <c r="H3174" i="3"/>
  <c r="G3174" i="3"/>
  <c r="F3174" i="3"/>
  <c r="E3174" i="3"/>
  <c r="D3174" i="3"/>
  <c r="C3174" i="3"/>
  <c r="B3174" i="3"/>
  <c r="J3173" i="3"/>
  <c r="I3173" i="3"/>
  <c r="H3173" i="3"/>
  <c r="G3173" i="3"/>
  <c r="F3173" i="3"/>
  <c r="E3173" i="3"/>
  <c r="D3173" i="3"/>
  <c r="C3173" i="3"/>
  <c r="B3173" i="3"/>
  <c r="G3171" i="3"/>
  <c r="C3171" i="3"/>
  <c r="G3170" i="3"/>
  <c r="F3170" i="3"/>
  <c r="D3170" i="3"/>
  <c r="I3167" i="3"/>
  <c r="G3167" i="3"/>
  <c r="E3167" i="3"/>
  <c r="D3167" i="3"/>
  <c r="C3167" i="3"/>
  <c r="B3167" i="3"/>
  <c r="J3165" i="3"/>
  <c r="I3165" i="3"/>
  <c r="H3165" i="3"/>
  <c r="G3165" i="3"/>
  <c r="F3165" i="3"/>
  <c r="E3165" i="3"/>
  <c r="D3165" i="3"/>
  <c r="C3165" i="3"/>
  <c r="B3165" i="3"/>
  <c r="J3164" i="3"/>
  <c r="I3164" i="3"/>
  <c r="H3164" i="3"/>
  <c r="G3164" i="3"/>
  <c r="F3164" i="3"/>
  <c r="E3164" i="3"/>
  <c r="D3164" i="3"/>
  <c r="C3164" i="3"/>
  <c r="B3164" i="3"/>
  <c r="G3162" i="3"/>
  <c r="C3162" i="3"/>
  <c r="F3161" i="3"/>
  <c r="D3161" i="3"/>
  <c r="I3158" i="3"/>
  <c r="G3158" i="3"/>
  <c r="E3158" i="3"/>
  <c r="D3158" i="3"/>
  <c r="C3158" i="3"/>
  <c r="B3158" i="3"/>
  <c r="J3156" i="3"/>
  <c r="I3156" i="3"/>
  <c r="H3156" i="3"/>
  <c r="G3156" i="3"/>
  <c r="F3156" i="3"/>
  <c r="E3156" i="3"/>
  <c r="D3156" i="3"/>
  <c r="C3156" i="3"/>
  <c r="B3156" i="3"/>
  <c r="J3155" i="3"/>
  <c r="I3155" i="3"/>
  <c r="H3155" i="3"/>
  <c r="G3155" i="3"/>
  <c r="F3155" i="3"/>
  <c r="E3155" i="3"/>
  <c r="D3155" i="3"/>
  <c r="C3155" i="3"/>
  <c r="B3155" i="3"/>
  <c r="G3153" i="3"/>
  <c r="C3153" i="3"/>
  <c r="F3152" i="3"/>
  <c r="D3152" i="3"/>
  <c r="I3149" i="3"/>
  <c r="G3149" i="3"/>
  <c r="E3149" i="3"/>
  <c r="D3149" i="3"/>
  <c r="C3149" i="3"/>
  <c r="B3149" i="3"/>
  <c r="J3147" i="3"/>
  <c r="I3147" i="3"/>
  <c r="H3147" i="3"/>
  <c r="G3147" i="3"/>
  <c r="F3147" i="3"/>
  <c r="E3147" i="3"/>
  <c r="D3147" i="3"/>
  <c r="C3147" i="3"/>
  <c r="B3147" i="3"/>
  <c r="J3146" i="3"/>
  <c r="I3146" i="3"/>
  <c r="H3146" i="3"/>
  <c r="G3146" i="3"/>
  <c r="F3146" i="3"/>
  <c r="E3146" i="3"/>
  <c r="D3146" i="3"/>
  <c r="C3146" i="3"/>
  <c r="B3146" i="3"/>
  <c r="G3144" i="3"/>
  <c r="C3144" i="3"/>
  <c r="F3143" i="3"/>
  <c r="D3143" i="3"/>
  <c r="I3140" i="3"/>
  <c r="G3140" i="3"/>
  <c r="E3140" i="3"/>
  <c r="D3140" i="3"/>
  <c r="C3140" i="3"/>
  <c r="B3140" i="3"/>
  <c r="J3138" i="3"/>
  <c r="I3138" i="3"/>
  <c r="H3138" i="3"/>
  <c r="G3138" i="3"/>
  <c r="F3138" i="3"/>
  <c r="E3138" i="3"/>
  <c r="D3138" i="3"/>
  <c r="C3138" i="3"/>
  <c r="B3138" i="3"/>
  <c r="J3137" i="3"/>
  <c r="I3137" i="3"/>
  <c r="H3137" i="3"/>
  <c r="G3137" i="3"/>
  <c r="F3137" i="3"/>
  <c r="E3137" i="3"/>
  <c r="D3137" i="3"/>
  <c r="C3137" i="3"/>
  <c r="B3137" i="3"/>
  <c r="G3135" i="3"/>
  <c r="C3135" i="3"/>
  <c r="G3134" i="3"/>
  <c r="F3134" i="3"/>
  <c r="D3134" i="3"/>
  <c r="I3131" i="3"/>
  <c r="G3131" i="3"/>
  <c r="E3131" i="3"/>
  <c r="D3131" i="3"/>
  <c r="C3131" i="3"/>
  <c r="B3131" i="3"/>
  <c r="J3129" i="3"/>
  <c r="I3129" i="3"/>
  <c r="H3129" i="3"/>
  <c r="G3129" i="3"/>
  <c r="F3129" i="3"/>
  <c r="E3129" i="3"/>
  <c r="D3129" i="3"/>
  <c r="C3129" i="3"/>
  <c r="B3129" i="3"/>
  <c r="J3128" i="3"/>
  <c r="I3128" i="3"/>
  <c r="H3128" i="3"/>
  <c r="G3128" i="3"/>
  <c r="F3128" i="3"/>
  <c r="E3128" i="3"/>
  <c r="D3128" i="3"/>
  <c r="C3128" i="3"/>
  <c r="B3128" i="3"/>
  <c r="G3126" i="3"/>
  <c r="C3126" i="3"/>
  <c r="G3125" i="3"/>
  <c r="F3125" i="3"/>
  <c r="D3125" i="3"/>
  <c r="I3122" i="3"/>
  <c r="G3122" i="3"/>
  <c r="E3122" i="3"/>
  <c r="D3122" i="3"/>
  <c r="C3122" i="3"/>
  <c r="B3122" i="3"/>
  <c r="J3120" i="3"/>
  <c r="I3120" i="3"/>
  <c r="H3120" i="3"/>
  <c r="G3120" i="3"/>
  <c r="F3120" i="3"/>
  <c r="E3120" i="3"/>
  <c r="D3120" i="3"/>
  <c r="C3120" i="3"/>
  <c r="B3120" i="3"/>
  <c r="J3119" i="3"/>
  <c r="I3119" i="3"/>
  <c r="H3119" i="3"/>
  <c r="G3119" i="3"/>
  <c r="F3119" i="3"/>
  <c r="E3119" i="3"/>
  <c r="D3119" i="3"/>
  <c r="C3119" i="3"/>
  <c r="B3119" i="3"/>
  <c r="G3117" i="3"/>
  <c r="C3117" i="3"/>
  <c r="G3116" i="3"/>
  <c r="F3116" i="3"/>
  <c r="D3116" i="3"/>
  <c r="I3113" i="3"/>
  <c r="G3113" i="3"/>
  <c r="E3113" i="3"/>
  <c r="D3113" i="3"/>
  <c r="C3113" i="3"/>
  <c r="B3113" i="3"/>
  <c r="J3111" i="3"/>
  <c r="I3111" i="3"/>
  <c r="H3111" i="3"/>
  <c r="G3111" i="3"/>
  <c r="F3111" i="3"/>
  <c r="E3111" i="3"/>
  <c r="D3111" i="3"/>
  <c r="C3111" i="3"/>
  <c r="B3111" i="3"/>
  <c r="J3110" i="3"/>
  <c r="I3110" i="3"/>
  <c r="H3110" i="3"/>
  <c r="G3110" i="3"/>
  <c r="F3110" i="3"/>
  <c r="E3110" i="3"/>
  <c r="D3110" i="3"/>
  <c r="C3110" i="3"/>
  <c r="B3110" i="3"/>
  <c r="G3108" i="3"/>
  <c r="C3108" i="3"/>
  <c r="F3107" i="3"/>
  <c r="D3107" i="3"/>
  <c r="I3104" i="3"/>
  <c r="G3104" i="3"/>
  <c r="E3104" i="3"/>
  <c r="D3104" i="3"/>
  <c r="C3104" i="3"/>
  <c r="B3104" i="3"/>
  <c r="J3102" i="3"/>
  <c r="I3102" i="3"/>
  <c r="H3102" i="3"/>
  <c r="G3102" i="3"/>
  <c r="F3102" i="3"/>
  <c r="E3102" i="3"/>
  <c r="D3102" i="3"/>
  <c r="C3102" i="3"/>
  <c r="B3102" i="3"/>
  <c r="J3101" i="3"/>
  <c r="I3101" i="3"/>
  <c r="H3101" i="3"/>
  <c r="G3101" i="3"/>
  <c r="F3101" i="3"/>
  <c r="E3101" i="3"/>
  <c r="D3101" i="3"/>
  <c r="C3101" i="3"/>
  <c r="B3101" i="3"/>
  <c r="G3099" i="3"/>
  <c r="C3099" i="3"/>
  <c r="F3098" i="3"/>
  <c r="D3098" i="3"/>
  <c r="I3095" i="3"/>
  <c r="G3095" i="3"/>
  <c r="E3095" i="3"/>
  <c r="D3095" i="3"/>
  <c r="C3095" i="3"/>
  <c r="B3095" i="3"/>
  <c r="J3093" i="3"/>
  <c r="I3093" i="3"/>
  <c r="H3093" i="3"/>
  <c r="G3093" i="3"/>
  <c r="F3093" i="3"/>
  <c r="E3093" i="3"/>
  <c r="D3093" i="3"/>
  <c r="C3093" i="3"/>
  <c r="B3093" i="3"/>
  <c r="J3092" i="3"/>
  <c r="I3092" i="3"/>
  <c r="H3092" i="3"/>
  <c r="G3092" i="3"/>
  <c r="F3092" i="3"/>
  <c r="E3092" i="3"/>
  <c r="D3092" i="3"/>
  <c r="C3092" i="3"/>
  <c r="B3092" i="3"/>
  <c r="G3090" i="3"/>
  <c r="C3090" i="3"/>
  <c r="G3089" i="3"/>
  <c r="F3089" i="3"/>
  <c r="D3089" i="3"/>
  <c r="I3086" i="3"/>
  <c r="G3086" i="3"/>
  <c r="E3086" i="3"/>
  <c r="D3086" i="3"/>
  <c r="C3086" i="3"/>
  <c r="B3086" i="3"/>
  <c r="J3084" i="3"/>
  <c r="I3084" i="3"/>
  <c r="H3084" i="3"/>
  <c r="G3084" i="3"/>
  <c r="F3084" i="3"/>
  <c r="E3084" i="3"/>
  <c r="D3084" i="3"/>
  <c r="C3084" i="3"/>
  <c r="B3084" i="3"/>
  <c r="J3083" i="3"/>
  <c r="I3083" i="3"/>
  <c r="H3083" i="3"/>
  <c r="G3083" i="3"/>
  <c r="F3083" i="3"/>
  <c r="E3083" i="3"/>
  <c r="D3083" i="3"/>
  <c r="C3083" i="3"/>
  <c r="B3083" i="3"/>
  <c r="G3081" i="3"/>
  <c r="C3081" i="3"/>
  <c r="G3080" i="3"/>
  <c r="F3080" i="3"/>
  <c r="D3080" i="3"/>
  <c r="I3077" i="3"/>
  <c r="G3077" i="3"/>
  <c r="E3077" i="3"/>
  <c r="D3077" i="3"/>
  <c r="C3077" i="3"/>
  <c r="B3077" i="3"/>
  <c r="J3075" i="3"/>
  <c r="I3075" i="3"/>
  <c r="H3075" i="3"/>
  <c r="G3075" i="3"/>
  <c r="F3075" i="3"/>
  <c r="E3075" i="3"/>
  <c r="D3075" i="3"/>
  <c r="C3075" i="3"/>
  <c r="B3075" i="3"/>
  <c r="J3074" i="3"/>
  <c r="I3074" i="3"/>
  <c r="H3074" i="3"/>
  <c r="G3074" i="3"/>
  <c r="F3074" i="3"/>
  <c r="E3074" i="3"/>
  <c r="D3074" i="3"/>
  <c r="C3074" i="3"/>
  <c r="B3074" i="3"/>
  <c r="G3072" i="3"/>
  <c r="C3072" i="3"/>
  <c r="F3071" i="3"/>
  <c r="D3071" i="3"/>
  <c r="I3068" i="3"/>
  <c r="G3068" i="3"/>
  <c r="E3068" i="3"/>
  <c r="D3068" i="3"/>
  <c r="C3068" i="3"/>
  <c r="B3068" i="3"/>
  <c r="J3066" i="3"/>
  <c r="I3066" i="3"/>
  <c r="H3066" i="3"/>
  <c r="G3066" i="3"/>
  <c r="F3066" i="3"/>
  <c r="E3066" i="3"/>
  <c r="D3066" i="3"/>
  <c r="C3066" i="3"/>
  <c r="B3066" i="3"/>
  <c r="J3065" i="3"/>
  <c r="I3065" i="3"/>
  <c r="H3065" i="3"/>
  <c r="G3065" i="3"/>
  <c r="F3065" i="3"/>
  <c r="E3065" i="3"/>
  <c r="D3065" i="3"/>
  <c r="C3065" i="3"/>
  <c r="B3065" i="3"/>
  <c r="G3063" i="3"/>
  <c r="C3063" i="3"/>
  <c r="G3062" i="3"/>
  <c r="F3062" i="3"/>
  <c r="D3062" i="3"/>
  <c r="I3059" i="3"/>
  <c r="G3059" i="3"/>
  <c r="E3059" i="3"/>
  <c r="D3059" i="3"/>
  <c r="C3059" i="3"/>
  <c r="B3059" i="3"/>
  <c r="J3057" i="3"/>
  <c r="I3057" i="3"/>
  <c r="H3057" i="3"/>
  <c r="G3057" i="3"/>
  <c r="F3057" i="3"/>
  <c r="E3057" i="3"/>
  <c r="D3057" i="3"/>
  <c r="C3057" i="3"/>
  <c r="B3057" i="3"/>
  <c r="J3056" i="3"/>
  <c r="I3056" i="3"/>
  <c r="H3056" i="3"/>
  <c r="G3056" i="3"/>
  <c r="F3056" i="3"/>
  <c r="E3056" i="3"/>
  <c r="D3056" i="3"/>
  <c r="C3056" i="3"/>
  <c r="B3056" i="3"/>
  <c r="G3054" i="3"/>
  <c r="C3054" i="3"/>
  <c r="G3053" i="3"/>
  <c r="F3053" i="3"/>
  <c r="D3053" i="3"/>
  <c r="I3050" i="3"/>
  <c r="G3050" i="3"/>
  <c r="E3050" i="3"/>
  <c r="D3050" i="3"/>
  <c r="C3050" i="3"/>
  <c r="B3050" i="3"/>
  <c r="J3048" i="3"/>
  <c r="I3048" i="3"/>
  <c r="H3048" i="3"/>
  <c r="G3048" i="3"/>
  <c r="F3048" i="3"/>
  <c r="E3048" i="3"/>
  <c r="D3048" i="3"/>
  <c r="C3048" i="3"/>
  <c r="B3048" i="3"/>
  <c r="J3047" i="3"/>
  <c r="I3047" i="3"/>
  <c r="H3047" i="3"/>
  <c r="G3047" i="3"/>
  <c r="F3047" i="3"/>
  <c r="E3047" i="3"/>
  <c r="D3047" i="3"/>
  <c r="C3047" i="3"/>
  <c r="B3047" i="3"/>
  <c r="G3045" i="3"/>
  <c r="C3045" i="3"/>
  <c r="G3044" i="3"/>
  <c r="F3044" i="3"/>
  <c r="D3044" i="3"/>
  <c r="I3041" i="3"/>
  <c r="G3041" i="3"/>
  <c r="E3041" i="3"/>
  <c r="D3041" i="3"/>
  <c r="C3041" i="3"/>
  <c r="B3041" i="3"/>
  <c r="J3039" i="3"/>
  <c r="I3039" i="3"/>
  <c r="H3039" i="3"/>
  <c r="G3039" i="3"/>
  <c r="F3039" i="3"/>
  <c r="E3039" i="3"/>
  <c r="D3039" i="3"/>
  <c r="C3039" i="3"/>
  <c r="B3039" i="3"/>
  <c r="J3038" i="3"/>
  <c r="I3038" i="3"/>
  <c r="H3038" i="3"/>
  <c r="G3038" i="3"/>
  <c r="F3038" i="3"/>
  <c r="E3038" i="3"/>
  <c r="D3038" i="3"/>
  <c r="C3038" i="3"/>
  <c r="B3038" i="3"/>
  <c r="G3036" i="3"/>
  <c r="C3036" i="3"/>
  <c r="F3035" i="3"/>
  <c r="D3035" i="3"/>
  <c r="I3032" i="3"/>
  <c r="G3032" i="3"/>
  <c r="E3032" i="3"/>
  <c r="D3032" i="3"/>
  <c r="C3032" i="3"/>
  <c r="B3032" i="3"/>
  <c r="J3030" i="3"/>
  <c r="I3030" i="3"/>
  <c r="H3030" i="3"/>
  <c r="G3030" i="3"/>
  <c r="F3030" i="3"/>
  <c r="E3030" i="3"/>
  <c r="D3030" i="3"/>
  <c r="C3030" i="3"/>
  <c r="B3030" i="3"/>
  <c r="J3029" i="3"/>
  <c r="I3029" i="3"/>
  <c r="H3029" i="3"/>
  <c r="G3029" i="3"/>
  <c r="F3029" i="3"/>
  <c r="E3029" i="3"/>
  <c r="D3029" i="3"/>
  <c r="C3029" i="3"/>
  <c r="B3029" i="3"/>
  <c r="G3027" i="3"/>
  <c r="C3027" i="3"/>
  <c r="G3026" i="3"/>
  <c r="F3026" i="3"/>
  <c r="D3026" i="3"/>
  <c r="I3023" i="3"/>
  <c r="G3023" i="3"/>
  <c r="E3023" i="3"/>
  <c r="D3023" i="3"/>
  <c r="C3023" i="3"/>
  <c r="B3023" i="3"/>
  <c r="J3021" i="3"/>
  <c r="I3021" i="3"/>
  <c r="H3021" i="3"/>
  <c r="G3021" i="3"/>
  <c r="F3021" i="3"/>
  <c r="E3021" i="3"/>
  <c r="D3021" i="3"/>
  <c r="C3021" i="3"/>
  <c r="B3021" i="3"/>
  <c r="J3020" i="3"/>
  <c r="I3020" i="3"/>
  <c r="H3020" i="3"/>
  <c r="G3020" i="3"/>
  <c r="F3020" i="3"/>
  <c r="E3020" i="3"/>
  <c r="D3020" i="3"/>
  <c r="C3020" i="3"/>
  <c r="B3020" i="3"/>
  <c r="G3018" i="3"/>
  <c r="C3018" i="3"/>
  <c r="G3017" i="3"/>
  <c r="F3017" i="3"/>
  <c r="D3017" i="3"/>
  <c r="I3014" i="3"/>
  <c r="G3014" i="3"/>
  <c r="E3014" i="3"/>
  <c r="D3014" i="3"/>
  <c r="C3014" i="3"/>
  <c r="B3014" i="3"/>
  <c r="J3012" i="3"/>
  <c r="I3012" i="3"/>
  <c r="H3012" i="3"/>
  <c r="G3012" i="3"/>
  <c r="F3012" i="3"/>
  <c r="E3012" i="3"/>
  <c r="D3012" i="3"/>
  <c r="C3012" i="3"/>
  <c r="B3012" i="3"/>
  <c r="J3011" i="3"/>
  <c r="I3011" i="3"/>
  <c r="H3011" i="3"/>
  <c r="G3011" i="3"/>
  <c r="F3011" i="3"/>
  <c r="E3011" i="3"/>
  <c r="D3011" i="3"/>
  <c r="C3011" i="3"/>
  <c r="B3011" i="3"/>
  <c r="G3009" i="3"/>
  <c r="C3009" i="3"/>
  <c r="G3008" i="3"/>
  <c r="F3008" i="3"/>
  <c r="D3008" i="3"/>
  <c r="I3005" i="3"/>
  <c r="G3005" i="3"/>
  <c r="E3005" i="3"/>
  <c r="D3005" i="3"/>
  <c r="C3005" i="3"/>
  <c r="B3005" i="3"/>
  <c r="J3003" i="3"/>
  <c r="I3003" i="3"/>
  <c r="H3003" i="3"/>
  <c r="G3003" i="3"/>
  <c r="F3003" i="3"/>
  <c r="E3003" i="3"/>
  <c r="D3003" i="3"/>
  <c r="C3003" i="3"/>
  <c r="B3003" i="3"/>
  <c r="J3002" i="3"/>
  <c r="I3002" i="3"/>
  <c r="H3002" i="3"/>
  <c r="G3002" i="3"/>
  <c r="F3002" i="3"/>
  <c r="E3002" i="3"/>
  <c r="D3002" i="3"/>
  <c r="C3002" i="3"/>
  <c r="B3002" i="3"/>
  <c r="G3000" i="3"/>
  <c r="C3000" i="3"/>
  <c r="G2999" i="3"/>
  <c r="F2999" i="3"/>
  <c r="D2999" i="3"/>
  <c r="I2996" i="3"/>
  <c r="G2996" i="3"/>
  <c r="E2996" i="3"/>
  <c r="D2996" i="3"/>
  <c r="C2996" i="3"/>
  <c r="B2996" i="3"/>
  <c r="J2994" i="3"/>
  <c r="I2994" i="3"/>
  <c r="H2994" i="3"/>
  <c r="G2994" i="3"/>
  <c r="F2994" i="3"/>
  <c r="E2994" i="3"/>
  <c r="D2994" i="3"/>
  <c r="C2994" i="3"/>
  <c r="B2994" i="3"/>
  <c r="J2993" i="3"/>
  <c r="I2993" i="3"/>
  <c r="H2993" i="3"/>
  <c r="G2993" i="3"/>
  <c r="F2993" i="3"/>
  <c r="E2993" i="3"/>
  <c r="D2993" i="3"/>
  <c r="C2993" i="3"/>
  <c r="B2993" i="3"/>
  <c r="G2991" i="3"/>
  <c r="C2991" i="3"/>
  <c r="G2990" i="3"/>
  <c r="F2990" i="3"/>
  <c r="D2990" i="3"/>
  <c r="I2987" i="3"/>
  <c r="G2987" i="3"/>
  <c r="E2987" i="3"/>
  <c r="D2987" i="3"/>
  <c r="C2987" i="3"/>
  <c r="B2987" i="3"/>
  <c r="J2985" i="3"/>
  <c r="I2985" i="3"/>
  <c r="H2985" i="3"/>
  <c r="G2985" i="3"/>
  <c r="F2985" i="3"/>
  <c r="E2985" i="3"/>
  <c r="D2985" i="3"/>
  <c r="C2985" i="3"/>
  <c r="B2985" i="3"/>
  <c r="J2984" i="3"/>
  <c r="I2984" i="3"/>
  <c r="H2984" i="3"/>
  <c r="G2984" i="3"/>
  <c r="F2984" i="3"/>
  <c r="E2984" i="3"/>
  <c r="D2984" i="3"/>
  <c r="C2984" i="3"/>
  <c r="B2984" i="3"/>
  <c r="G2982" i="3"/>
  <c r="C2982" i="3"/>
  <c r="F2981" i="3"/>
  <c r="D2981" i="3"/>
  <c r="I2978" i="3"/>
  <c r="G2978" i="3"/>
  <c r="E2978" i="3"/>
  <c r="D2978" i="3"/>
  <c r="C2978" i="3"/>
  <c r="B2978" i="3"/>
  <c r="J2976" i="3"/>
  <c r="I2976" i="3"/>
  <c r="H2976" i="3"/>
  <c r="G2976" i="3"/>
  <c r="F2976" i="3"/>
  <c r="E2976" i="3"/>
  <c r="D2976" i="3"/>
  <c r="C2976" i="3"/>
  <c r="B2976" i="3"/>
  <c r="J2975" i="3"/>
  <c r="I2975" i="3"/>
  <c r="H2975" i="3"/>
  <c r="G2975" i="3"/>
  <c r="F2975" i="3"/>
  <c r="E2975" i="3"/>
  <c r="D2975" i="3"/>
  <c r="C2975" i="3"/>
  <c r="B2975" i="3"/>
  <c r="G2973" i="3"/>
  <c r="C2973" i="3"/>
  <c r="G2972" i="3"/>
  <c r="F2972" i="3"/>
  <c r="D2972" i="3"/>
  <c r="I2969" i="3"/>
  <c r="G2969" i="3"/>
  <c r="E2969" i="3"/>
  <c r="D2969" i="3"/>
  <c r="C2969" i="3"/>
  <c r="B2969" i="3"/>
  <c r="J2967" i="3"/>
  <c r="I2967" i="3"/>
  <c r="H2967" i="3"/>
  <c r="G2967" i="3"/>
  <c r="F2967" i="3"/>
  <c r="E2967" i="3"/>
  <c r="D2967" i="3"/>
  <c r="C2967" i="3"/>
  <c r="B2967" i="3"/>
  <c r="J2966" i="3"/>
  <c r="I2966" i="3"/>
  <c r="H2966" i="3"/>
  <c r="G2966" i="3"/>
  <c r="F2966" i="3"/>
  <c r="E2966" i="3"/>
  <c r="D2966" i="3"/>
  <c r="C2966" i="3"/>
  <c r="B2966" i="3"/>
  <c r="G2964" i="3"/>
  <c r="C2964" i="3"/>
  <c r="G2963" i="3"/>
  <c r="F2963" i="3"/>
  <c r="D2963" i="3"/>
  <c r="I2960" i="3"/>
  <c r="G2960" i="3"/>
  <c r="E2960" i="3"/>
  <c r="D2960" i="3"/>
  <c r="C2960" i="3"/>
  <c r="B2960" i="3"/>
  <c r="J2958" i="3"/>
  <c r="I2958" i="3"/>
  <c r="H2958" i="3"/>
  <c r="G2958" i="3"/>
  <c r="F2958" i="3"/>
  <c r="E2958" i="3"/>
  <c r="D2958" i="3"/>
  <c r="C2958" i="3"/>
  <c r="B2958" i="3"/>
  <c r="J2957" i="3"/>
  <c r="I2957" i="3"/>
  <c r="H2957" i="3"/>
  <c r="G2957" i="3"/>
  <c r="F2957" i="3"/>
  <c r="E2957" i="3"/>
  <c r="D2957" i="3"/>
  <c r="C2957" i="3"/>
  <c r="B2957" i="3"/>
  <c r="G2955" i="3"/>
  <c r="C2955" i="3"/>
  <c r="G2954" i="3"/>
  <c r="F2954" i="3"/>
  <c r="D2954" i="3"/>
  <c r="I2951" i="3"/>
  <c r="G2951" i="3"/>
  <c r="E2951" i="3"/>
  <c r="D2951" i="3"/>
  <c r="C2951" i="3"/>
  <c r="B2951" i="3"/>
  <c r="J2949" i="3"/>
  <c r="I2949" i="3"/>
  <c r="H2949" i="3"/>
  <c r="G2949" i="3"/>
  <c r="F2949" i="3"/>
  <c r="E2949" i="3"/>
  <c r="D2949" i="3"/>
  <c r="C2949" i="3"/>
  <c r="B2949" i="3"/>
  <c r="J2948" i="3"/>
  <c r="I2948" i="3"/>
  <c r="H2948" i="3"/>
  <c r="G2948" i="3"/>
  <c r="F2948" i="3"/>
  <c r="E2948" i="3"/>
  <c r="D2948" i="3"/>
  <c r="C2948" i="3"/>
  <c r="B2948" i="3"/>
  <c r="G2946" i="3"/>
  <c r="C2946" i="3"/>
  <c r="G2945" i="3"/>
  <c r="F2945" i="3"/>
  <c r="D2945" i="3"/>
  <c r="I2942" i="3"/>
  <c r="G2942" i="3"/>
  <c r="E2942" i="3"/>
  <c r="D2942" i="3"/>
  <c r="C2942" i="3"/>
  <c r="B2942" i="3"/>
  <c r="J2940" i="3"/>
  <c r="I2940" i="3"/>
  <c r="H2940" i="3"/>
  <c r="G2940" i="3"/>
  <c r="F2940" i="3"/>
  <c r="E2940" i="3"/>
  <c r="D2940" i="3"/>
  <c r="C2940" i="3"/>
  <c r="B2940" i="3"/>
  <c r="J2939" i="3"/>
  <c r="I2939" i="3"/>
  <c r="H2939" i="3"/>
  <c r="G2939" i="3"/>
  <c r="F2939" i="3"/>
  <c r="E2939" i="3"/>
  <c r="D2939" i="3"/>
  <c r="C2939" i="3"/>
  <c r="B2939" i="3"/>
  <c r="G2937" i="3"/>
  <c r="C2937" i="3"/>
  <c r="G2936" i="3"/>
  <c r="F2936" i="3"/>
  <c r="D2936" i="3"/>
  <c r="I2933" i="3"/>
  <c r="G2933" i="3"/>
  <c r="E2933" i="3"/>
  <c r="D2933" i="3"/>
  <c r="C2933" i="3"/>
  <c r="B2933" i="3"/>
  <c r="J2931" i="3"/>
  <c r="I2931" i="3"/>
  <c r="H2931" i="3"/>
  <c r="G2931" i="3"/>
  <c r="F2931" i="3"/>
  <c r="E2931" i="3"/>
  <c r="D2931" i="3"/>
  <c r="C2931" i="3"/>
  <c r="B2931" i="3"/>
  <c r="J2930" i="3"/>
  <c r="I2930" i="3"/>
  <c r="H2930" i="3"/>
  <c r="G2930" i="3"/>
  <c r="F2930" i="3"/>
  <c r="E2930" i="3"/>
  <c r="D2930" i="3"/>
  <c r="C2930" i="3"/>
  <c r="B2930" i="3"/>
  <c r="G2928" i="3"/>
  <c r="C2928" i="3"/>
  <c r="G2927" i="3"/>
  <c r="F2927" i="3"/>
  <c r="D2927" i="3"/>
  <c r="I2924" i="3"/>
  <c r="G2924" i="3"/>
  <c r="E2924" i="3"/>
  <c r="D2924" i="3"/>
  <c r="C2924" i="3"/>
  <c r="B2924" i="3"/>
  <c r="J2922" i="3"/>
  <c r="I2922" i="3"/>
  <c r="H2922" i="3"/>
  <c r="G2922" i="3"/>
  <c r="F2922" i="3"/>
  <c r="E2922" i="3"/>
  <c r="D2922" i="3"/>
  <c r="C2922" i="3"/>
  <c r="B2922" i="3"/>
  <c r="J2921" i="3"/>
  <c r="I2921" i="3"/>
  <c r="H2921" i="3"/>
  <c r="G2921" i="3"/>
  <c r="F2921" i="3"/>
  <c r="E2921" i="3"/>
  <c r="D2921" i="3"/>
  <c r="C2921" i="3"/>
  <c r="B2921" i="3"/>
  <c r="G2919" i="3"/>
  <c r="C2919" i="3"/>
  <c r="G2918" i="3"/>
  <c r="F2918" i="3"/>
  <c r="D2918" i="3"/>
  <c r="I2915" i="3"/>
  <c r="G2915" i="3"/>
  <c r="E2915" i="3"/>
  <c r="D2915" i="3"/>
  <c r="C2915" i="3"/>
  <c r="B2915" i="3"/>
  <c r="J2913" i="3"/>
  <c r="I2913" i="3"/>
  <c r="H2913" i="3"/>
  <c r="G2913" i="3"/>
  <c r="F2913" i="3"/>
  <c r="E2913" i="3"/>
  <c r="D2913" i="3"/>
  <c r="C2913" i="3"/>
  <c r="B2913" i="3"/>
  <c r="J2912" i="3"/>
  <c r="I2912" i="3"/>
  <c r="H2912" i="3"/>
  <c r="G2912" i="3"/>
  <c r="F2912" i="3"/>
  <c r="E2912" i="3"/>
  <c r="D2912" i="3"/>
  <c r="C2912" i="3"/>
  <c r="B2912" i="3"/>
  <c r="G2910" i="3"/>
  <c r="C2910" i="3"/>
  <c r="F2909" i="3"/>
  <c r="D2909" i="3"/>
  <c r="I2906" i="3"/>
  <c r="G2906" i="3"/>
  <c r="E2906" i="3"/>
  <c r="D2906" i="3"/>
  <c r="C2906" i="3"/>
  <c r="B2906" i="3"/>
  <c r="J2904" i="3"/>
  <c r="I2904" i="3"/>
  <c r="H2904" i="3"/>
  <c r="G2904" i="3"/>
  <c r="F2904" i="3"/>
  <c r="E2904" i="3"/>
  <c r="D2904" i="3"/>
  <c r="C2904" i="3"/>
  <c r="B2904" i="3"/>
  <c r="J2903" i="3"/>
  <c r="I2903" i="3"/>
  <c r="H2903" i="3"/>
  <c r="G2903" i="3"/>
  <c r="F2903" i="3"/>
  <c r="E2903" i="3"/>
  <c r="D2903" i="3"/>
  <c r="C2903" i="3"/>
  <c r="B2903" i="3"/>
  <c r="G2901" i="3"/>
  <c r="C2901" i="3"/>
  <c r="G2900" i="3"/>
  <c r="F2900" i="3"/>
  <c r="D2900" i="3"/>
  <c r="I2897" i="3"/>
  <c r="G2897" i="3"/>
  <c r="E2897" i="3"/>
  <c r="D2897" i="3"/>
  <c r="C2897" i="3"/>
  <c r="B2897" i="3"/>
  <c r="J2895" i="3"/>
  <c r="I2895" i="3"/>
  <c r="H2895" i="3"/>
  <c r="G2895" i="3"/>
  <c r="F2895" i="3"/>
  <c r="E2895" i="3"/>
  <c r="D2895" i="3"/>
  <c r="C2895" i="3"/>
  <c r="B2895" i="3"/>
  <c r="J2894" i="3"/>
  <c r="I2894" i="3"/>
  <c r="H2894" i="3"/>
  <c r="G2894" i="3"/>
  <c r="F2894" i="3"/>
  <c r="E2894" i="3"/>
  <c r="D2894" i="3"/>
  <c r="C2894" i="3"/>
  <c r="B2894" i="3"/>
  <c r="G2892" i="3"/>
  <c r="C2892" i="3"/>
  <c r="G2891" i="3"/>
  <c r="F2891" i="3"/>
  <c r="D2891" i="3"/>
  <c r="I2888" i="3"/>
  <c r="G2888" i="3"/>
  <c r="E2888" i="3"/>
  <c r="D2888" i="3"/>
  <c r="C2888" i="3"/>
  <c r="B2888" i="3"/>
  <c r="J2886" i="3"/>
  <c r="I2886" i="3"/>
  <c r="H2886" i="3"/>
  <c r="G2886" i="3"/>
  <c r="F2886" i="3"/>
  <c r="E2886" i="3"/>
  <c r="D2886" i="3"/>
  <c r="C2886" i="3"/>
  <c r="B2886" i="3"/>
  <c r="J2885" i="3"/>
  <c r="I2885" i="3"/>
  <c r="H2885" i="3"/>
  <c r="G2885" i="3"/>
  <c r="F2885" i="3"/>
  <c r="E2885" i="3"/>
  <c r="D2885" i="3"/>
  <c r="C2885" i="3"/>
  <c r="B2885" i="3"/>
  <c r="G2883" i="3"/>
  <c r="C2883" i="3"/>
  <c r="G2882" i="3"/>
  <c r="F2882" i="3"/>
  <c r="D2882" i="3"/>
  <c r="I2879" i="3"/>
  <c r="G2879" i="3"/>
  <c r="E2879" i="3"/>
  <c r="D2879" i="3"/>
  <c r="C2879" i="3"/>
  <c r="B2879" i="3"/>
  <c r="J2877" i="3"/>
  <c r="I2877" i="3"/>
  <c r="H2877" i="3"/>
  <c r="G2877" i="3"/>
  <c r="F2877" i="3"/>
  <c r="E2877" i="3"/>
  <c r="D2877" i="3"/>
  <c r="C2877" i="3"/>
  <c r="B2877" i="3"/>
  <c r="J2876" i="3"/>
  <c r="I2876" i="3"/>
  <c r="H2876" i="3"/>
  <c r="G2876" i="3"/>
  <c r="F2876" i="3"/>
  <c r="E2876" i="3"/>
  <c r="D2876" i="3"/>
  <c r="C2876" i="3"/>
  <c r="B2876" i="3"/>
  <c r="G2874" i="3"/>
  <c r="C2874" i="3"/>
  <c r="G2873" i="3"/>
  <c r="F2873" i="3"/>
  <c r="D2873" i="3"/>
  <c r="I2870" i="3"/>
  <c r="G2870" i="3"/>
  <c r="E2870" i="3"/>
  <c r="D2870" i="3"/>
  <c r="C2870" i="3"/>
  <c r="B2870" i="3"/>
  <c r="J2868" i="3"/>
  <c r="I2868" i="3"/>
  <c r="H2868" i="3"/>
  <c r="G2868" i="3"/>
  <c r="F2868" i="3"/>
  <c r="E2868" i="3"/>
  <c r="D2868" i="3"/>
  <c r="C2868" i="3"/>
  <c r="B2868" i="3"/>
  <c r="J2867" i="3"/>
  <c r="I2867" i="3"/>
  <c r="H2867" i="3"/>
  <c r="G2867" i="3"/>
  <c r="F2867" i="3"/>
  <c r="E2867" i="3"/>
  <c r="D2867" i="3"/>
  <c r="C2867" i="3"/>
  <c r="B2867" i="3"/>
  <c r="G2865" i="3"/>
  <c r="C2865" i="3"/>
  <c r="G2864" i="3"/>
  <c r="F2864" i="3"/>
  <c r="D2864" i="3"/>
  <c r="I2861" i="3"/>
  <c r="G2861" i="3"/>
  <c r="E2861" i="3"/>
  <c r="D2861" i="3"/>
  <c r="C2861" i="3"/>
  <c r="B2861" i="3"/>
  <c r="J2859" i="3"/>
  <c r="I2859" i="3"/>
  <c r="H2859" i="3"/>
  <c r="G2859" i="3"/>
  <c r="F2859" i="3"/>
  <c r="E2859" i="3"/>
  <c r="D2859" i="3"/>
  <c r="C2859" i="3"/>
  <c r="B2859" i="3"/>
  <c r="J2858" i="3"/>
  <c r="I2858" i="3"/>
  <c r="H2858" i="3"/>
  <c r="G2858" i="3"/>
  <c r="F2858" i="3"/>
  <c r="E2858" i="3"/>
  <c r="D2858" i="3"/>
  <c r="C2858" i="3"/>
  <c r="B2858" i="3"/>
  <c r="G2856" i="3"/>
  <c r="C2856" i="3"/>
  <c r="G2855" i="3"/>
  <c r="F2855" i="3"/>
  <c r="D2855" i="3"/>
  <c r="I2852" i="3"/>
  <c r="G2852" i="3"/>
  <c r="E2852" i="3"/>
  <c r="D2852" i="3"/>
  <c r="C2852" i="3"/>
  <c r="B2852" i="3"/>
  <c r="J2850" i="3"/>
  <c r="I2850" i="3"/>
  <c r="H2850" i="3"/>
  <c r="G2850" i="3"/>
  <c r="F2850" i="3"/>
  <c r="E2850" i="3"/>
  <c r="D2850" i="3"/>
  <c r="C2850" i="3"/>
  <c r="B2850" i="3"/>
  <c r="J2849" i="3"/>
  <c r="I2849" i="3"/>
  <c r="H2849" i="3"/>
  <c r="G2849" i="3"/>
  <c r="F2849" i="3"/>
  <c r="E2849" i="3"/>
  <c r="D2849" i="3"/>
  <c r="C2849" i="3"/>
  <c r="B2849" i="3"/>
  <c r="G2847" i="3"/>
  <c r="C2847" i="3"/>
  <c r="G2846" i="3"/>
  <c r="F2846" i="3"/>
  <c r="D2846" i="3"/>
  <c r="I2843" i="3"/>
  <c r="G2843" i="3"/>
  <c r="E2843" i="3"/>
  <c r="D2843" i="3"/>
  <c r="C2843" i="3"/>
  <c r="B2843" i="3"/>
  <c r="J2841" i="3"/>
  <c r="I2841" i="3"/>
  <c r="H2841" i="3"/>
  <c r="G2841" i="3"/>
  <c r="F2841" i="3"/>
  <c r="E2841" i="3"/>
  <c r="D2841" i="3"/>
  <c r="C2841" i="3"/>
  <c r="B2841" i="3"/>
  <c r="J2840" i="3"/>
  <c r="I2840" i="3"/>
  <c r="H2840" i="3"/>
  <c r="G2840" i="3"/>
  <c r="F2840" i="3"/>
  <c r="E2840" i="3"/>
  <c r="D2840" i="3"/>
  <c r="C2840" i="3"/>
  <c r="B2840" i="3"/>
  <c r="G2838" i="3"/>
  <c r="C2838" i="3"/>
  <c r="G2837" i="3"/>
  <c r="F2837" i="3"/>
  <c r="D2837" i="3"/>
  <c r="I2834" i="3"/>
  <c r="G2834" i="3"/>
  <c r="E2834" i="3"/>
  <c r="D2834" i="3"/>
  <c r="C2834" i="3"/>
  <c r="B2834" i="3"/>
  <c r="J2832" i="3"/>
  <c r="I2832" i="3"/>
  <c r="H2832" i="3"/>
  <c r="G2832" i="3"/>
  <c r="F2832" i="3"/>
  <c r="E2832" i="3"/>
  <c r="D2832" i="3"/>
  <c r="C2832" i="3"/>
  <c r="B2832" i="3"/>
  <c r="J2831" i="3"/>
  <c r="I2831" i="3"/>
  <c r="H2831" i="3"/>
  <c r="G2831" i="3"/>
  <c r="F2831" i="3"/>
  <c r="E2831" i="3"/>
  <c r="D2831" i="3"/>
  <c r="C2831" i="3"/>
  <c r="B2831" i="3"/>
  <c r="G2829" i="3"/>
  <c r="C2829" i="3"/>
  <c r="G2828" i="3"/>
  <c r="F2828" i="3"/>
  <c r="D2828" i="3"/>
  <c r="I2825" i="3"/>
  <c r="G2825" i="3"/>
  <c r="E2825" i="3"/>
  <c r="D2825" i="3"/>
  <c r="C2825" i="3"/>
  <c r="B2825" i="3"/>
  <c r="J2823" i="3"/>
  <c r="I2823" i="3"/>
  <c r="H2823" i="3"/>
  <c r="G2823" i="3"/>
  <c r="F2823" i="3"/>
  <c r="E2823" i="3"/>
  <c r="D2823" i="3"/>
  <c r="C2823" i="3"/>
  <c r="B2823" i="3"/>
  <c r="J2822" i="3"/>
  <c r="I2822" i="3"/>
  <c r="H2822" i="3"/>
  <c r="G2822" i="3"/>
  <c r="F2822" i="3"/>
  <c r="E2822" i="3"/>
  <c r="D2822" i="3"/>
  <c r="C2822" i="3"/>
  <c r="B2822" i="3"/>
  <c r="G2820" i="3"/>
  <c r="C2820" i="3"/>
  <c r="G2819" i="3"/>
  <c r="F2819" i="3"/>
  <c r="D2819" i="3"/>
  <c r="I2816" i="3"/>
  <c r="G2816" i="3"/>
  <c r="E2816" i="3"/>
  <c r="D2816" i="3"/>
  <c r="C2816" i="3"/>
  <c r="B2816" i="3"/>
  <c r="J2814" i="3"/>
  <c r="I2814" i="3"/>
  <c r="H2814" i="3"/>
  <c r="G2814" i="3"/>
  <c r="F2814" i="3"/>
  <c r="E2814" i="3"/>
  <c r="D2814" i="3"/>
  <c r="C2814" i="3"/>
  <c r="B2814" i="3"/>
  <c r="J2813" i="3"/>
  <c r="I2813" i="3"/>
  <c r="H2813" i="3"/>
  <c r="G2813" i="3"/>
  <c r="F2813" i="3"/>
  <c r="E2813" i="3"/>
  <c r="D2813" i="3"/>
  <c r="C2813" i="3"/>
  <c r="B2813" i="3"/>
  <c r="G2811" i="3"/>
  <c r="C2811" i="3"/>
  <c r="G2810" i="3"/>
  <c r="F2810" i="3"/>
  <c r="D2810" i="3"/>
  <c r="I2807" i="3"/>
  <c r="G2807" i="3"/>
  <c r="E2807" i="3"/>
  <c r="D2807" i="3"/>
  <c r="C2807" i="3"/>
  <c r="B2807" i="3"/>
  <c r="J2805" i="3"/>
  <c r="I2805" i="3"/>
  <c r="H2805" i="3"/>
  <c r="G2805" i="3"/>
  <c r="F2805" i="3"/>
  <c r="E2805" i="3"/>
  <c r="D2805" i="3"/>
  <c r="C2805" i="3"/>
  <c r="B2805" i="3"/>
  <c r="J2804" i="3"/>
  <c r="I2804" i="3"/>
  <c r="H2804" i="3"/>
  <c r="G2804" i="3"/>
  <c r="F2804" i="3"/>
  <c r="E2804" i="3"/>
  <c r="D2804" i="3"/>
  <c r="C2804" i="3"/>
  <c r="B2804" i="3"/>
  <c r="G2802" i="3"/>
  <c r="C2802" i="3"/>
  <c r="G2801" i="3"/>
  <c r="F2801" i="3"/>
  <c r="D2801" i="3"/>
  <c r="I2798" i="3"/>
  <c r="G2798" i="3"/>
  <c r="E2798" i="3"/>
  <c r="D2798" i="3"/>
  <c r="C2798" i="3"/>
  <c r="B2798" i="3"/>
  <c r="J2796" i="3"/>
  <c r="I2796" i="3"/>
  <c r="H2796" i="3"/>
  <c r="G2796" i="3"/>
  <c r="F2796" i="3"/>
  <c r="E2796" i="3"/>
  <c r="D2796" i="3"/>
  <c r="C2796" i="3"/>
  <c r="B2796" i="3"/>
  <c r="J2795" i="3"/>
  <c r="I2795" i="3"/>
  <c r="H2795" i="3"/>
  <c r="G2795" i="3"/>
  <c r="F2795" i="3"/>
  <c r="E2795" i="3"/>
  <c r="D2795" i="3"/>
  <c r="C2795" i="3"/>
  <c r="B2795" i="3"/>
  <c r="G2793" i="3"/>
  <c r="C2793" i="3"/>
  <c r="G2792" i="3"/>
  <c r="F2792" i="3"/>
  <c r="D2792" i="3"/>
  <c r="I2789" i="3"/>
  <c r="G2789" i="3"/>
  <c r="E2789" i="3"/>
  <c r="D2789" i="3"/>
  <c r="C2789" i="3"/>
  <c r="B2789" i="3"/>
  <c r="J2787" i="3"/>
  <c r="I2787" i="3"/>
  <c r="H2787" i="3"/>
  <c r="G2787" i="3"/>
  <c r="F2787" i="3"/>
  <c r="E2787" i="3"/>
  <c r="D2787" i="3"/>
  <c r="C2787" i="3"/>
  <c r="B2787" i="3"/>
  <c r="J2786" i="3"/>
  <c r="I2786" i="3"/>
  <c r="H2786" i="3"/>
  <c r="G2786" i="3"/>
  <c r="F2786" i="3"/>
  <c r="E2786" i="3"/>
  <c r="D2786" i="3"/>
  <c r="C2786" i="3"/>
  <c r="B2786" i="3"/>
  <c r="G2784" i="3"/>
  <c r="C2784" i="3"/>
  <c r="G2783" i="3"/>
  <c r="F2783" i="3"/>
  <c r="D2783" i="3"/>
  <c r="I2780" i="3"/>
  <c r="G2780" i="3"/>
  <c r="E2780" i="3"/>
  <c r="D2780" i="3"/>
  <c r="C2780" i="3"/>
  <c r="B2780" i="3"/>
  <c r="J2778" i="3"/>
  <c r="I2778" i="3"/>
  <c r="H2778" i="3"/>
  <c r="G2778" i="3"/>
  <c r="F2778" i="3"/>
  <c r="E2778" i="3"/>
  <c r="D2778" i="3"/>
  <c r="C2778" i="3"/>
  <c r="B2778" i="3"/>
  <c r="J2777" i="3"/>
  <c r="I2777" i="3"/>
  <c r="H2777" i="3"/>
  <c r="G2777" i="3"/>
  <c r="F2777" i="3"/>
  <c r="E2777" i="3"/>
  <c r="D2777" i="3"/>
  <c r="C2777" i="3"/>
  <c r="B2777" i="3"/>
  <c r="G2775" i="3"/>
  <c r="C2775" i="3"/>
  <c r="G2774" i="3"/>
  <c r="F2774" i="3"/>
  <c r="D2774" i="3"/>
  <c r="I2771" i="3"/>
  <c r="G2771" i="3"/>
  <c r="E2771" i="3"/>
  <c r="D2771" i="3"/>
  <c r="C2771" i="3"/>
  <c r="B2771" i="3"/>
  <c r="J2769" i="3"/>
  <c r="I2769" i="3"/>
  <c r="H2769" i="3"/>
  <c r="G2769" i="3"/>
  <c r="F2769" i="3"/>
  <c r="E2769" i="3"/>
  <c r="D2769" i="3"/>
  <c r="C2769" i="3"/>
  <c r="B2769" i="3"/>
  <c r="J2768" i="3"/>
  <c r="I2768" i="3"/>
  <c r="H2768" i="3"/>
  <c r="G2768" i="3"/>
  <c r="F2768" i="3"/>
  <c r="E2768" i="3"/>
  <c r="D2768" i="3"/>
  <c r="C2768" i="3"/>
  <c r="B2768" i="3"/>
  <c r="G2766" i="3"/>
  <c r="C2766" i="3"/>
  <c r="G2765" i="3"/>
  <c r="F2765" i="3"/>
  <c r="D2765" i="3"/>
  <c r="I2762" i="3"/>
  <c r="G2762" i="3"/>
  <c r="E2762" i="3"/>
  <c r="D2762" i="3"/>
  <c r="C2762" i="3"/>
  <c r="B2762" i="3"/>
  <c r="J2760" i="3"/>
  <c r="I2760" i="3"/>
  <c r="H2760" i="3"/>
  <c r="G2760" i="3"/>
  <c r="F2760" i="3"/>
  <c r="E2760" i="3"/>
  <c r="D2760" i="3"/>
  <c r="C2760" i="3"/>
  <c r="B2760" i="3"/>
  <c r="J2759" i="3"/>
  <c r="I2759" i="3"/>
  <c r="H2759" i="3"/>
  <c r="G2759" i="3"/>
  <c r="F2759" i="3"/>
  <c r="E2759" i="3"/>
  <c r="D2759" i="3"/>
  <c r="C2759" i="3"/>
  <c r="B2759" i="3"/>
  <c r="G2757" i="3"/>
  <c r="C2757" i="3"/>
  <c r="G2756" i="3"/>
  <c r="F2756" i="3"/>
  <c r="D2756" i="3"/>
  <c r="I2753" i="3"/>
  <c r="G2753" i="3"/>
  <c r="E2753" i="3"/>
  <c r="D2753" i="3"/>
  <c r="C2753" i="3"/>
  <c r="B2753" i="3"/>
  <c r="J2751" i="3"/>
  <c r="I2751" i="3"/>
  <c r="H2751" i="3"/>
  <c r="G2751" i="3"/>
  <c r="F2751" i="3"/>
  <c r="E2751" i="3"/>
  <c r="D2751" i="3"/>
  <c r="C2751" i="3"/>
  <c r="B2751" i="3"/>
  <c r="J2750" i="3"/>
  <c r="I2750" i="3"/>
  <c r="H2750" i="3"/>
  <c r="G2750" i="3"/>
  <c r="F2750" i="3"/>
  <c r="E2750" i="3"/>
  <c r="D2750" i="3"/>
  <c r="C2750" i="3"/>
  <c r="B2750" i="3"/>
  <c r="G2748" i="3"/>
  <c r="C2748" i="3"/>
  <c r="G2747" i="3"/>
  <c r="F2747" i="3"/>
  <c r="D2747" i="3"/>
  <c r="I2744" i="3"/>
  <c r="G2744" i="3"/>
  <c r="E2744" i="3"/>
  <c r="D2744" i="3"/>
  <c r="C2744" i="3"/>
  <c r="B2744" i="3"/>
  <c r="J2742" i="3"/>
  <c r="I2742" i="3"/>
  <c r="H2742" i="3"/>
  <c r="G2742" i="3"/>
  <c r="F2742" i="3"/>
  <c r="E2742" i="3"/>
  <c r="D2742" i="3"/>
  <c r="C2742" i="3"/>
  <c r="B2742" i="3"/>
  <c r="J2741" i="3"/>
  <c r="I2741" i="3"/>
  <c r="H2741" i="3"/>
  <c r="G2741" i="3"/>
  <c r="F2741" i="3"/>
  <c r="E2741" i="3"/>
  <c r="D2741" i="3"/>
  <c r="C2741" i="3"/>
  <c r="B2741" i="3"/>
  <c r="G2739" i="3"/>
  <c r="C2739" i="3"/>
  <c r="G2738" i="3"/>
  <c r="F2738" i="3"/>
  <c r="D2738" i="3"/>
  <c r="I2735" i="3"/>
  <c r="G2735" i="3"/>
  <c r="E2735" i="3"/>
  <c r="D2735" i="3"/>
  <c r="C2735" i="3"/>
  <c r="B2735" i="3"/>
  <c r="J2733" i="3"/>
  <c r="I2733" i="3"/>
  <c r="H2733" i="3"/>
  <c r="G2733" i="3"/>
  <c r="F2733" i="3"/>
  <c r="E2733" i="3"/>
  <c r="D2733" i="3"/>
  <c r="C2733" i="3"/>
  <c r="B2733" i="3"/>
  <c r="J2732" i="3"/>
  <c r="I2732" i="3"/>
  <c r="H2732" i="3"/>
  <c r="G2732" i="3"/>
  <c r="F2732" i="3"/>
  <c r="E2732" i="3"/>
  <c r="D2732" i="3"/>
  <c r="C2732" i="3"/>
  <c r="B2732" i="3"/>
  <c r="G2730" i="3"/>
  <c r="C2730" i="3"/>
  <c r="G2729" i="3"/>
  <c r="F2729" i="3"/>
  <c r="D2729" i="3"/>
  <c r="I2726" i="3"/>
  <c r="G2726" i="3"/>
  <c r="E2726" i="3"/>
  <c r="D2726" i="3"/>
  <c r="C2726" i="3"/>
  <c r="B2726" i="3"/>
  <c r="J2724" i="3"/>
  <c r="I2724" i="3"/>
  <c r="H2724" i="3"/>
  <c r="G2724" i="3"/>
  <c r="F2724" i="3"/>
  <c r="E2724" i="3"/>
  <c r="D2724" i="3"/>
  <c r="C2724" i="3"/>
  <c r="B2724" i="3"/>
  <c r="J2723" i="3"/>
  <c r="I2723" i="3"/>
  <c r="H2723" i="3"/>
  <c r="G2723" i="3"/>
  <c r="F2723" i="3"/>
  <c r="E2723" i="3"/>
  <c r="D2723" i="3"/>
  <c r="C2723" i="3"/>
  <c r="B2723" i="3"/>
  <c r="G2721" i="3"/>
  <c r="C2721" i="3"/>
  <c r="G2720" i="3"/>
  <c r="F2720" i="3"/>
  <c r="D2720" i="3"/>
  <c r="I2717" i="3"/>
  <c r="G2717" i="3"/>
  <c r="E2717" i="3"/>
  <c r="D2717" i="3"/>
  <c r="C2717" i="3"/>
  <c r="B2717" i="3"/>
  <c r="J2715" i="3"/>
  <c r="I2715" i="3"/>
  <c r="H2715" i="3"/>
  <c r="G2715" i="3"/>
  <c r="F2715" i="3"/>
  <c r="E2715" i="3"/>
  <c r="D2715" i="3"/>
  <c r="C2715" i="3"/>
  <c r="B2715" i="3"/>
  <c r="J2714" i="3"/>
  <c r="I2714" i="3"/>
  <c r="H2714" i="3"/>
  <c r="G2714" i="3"/>
  <c r="F2714" i="3"/>
  <c r="E2714" i="3"/>
  <c r="D2714" i="3"/>
  <c r="C2714" i="3"/>
  <c r="B2714" i="3"/>
  <c r="G2712" i="3"/>
  <c r="C2712" i="3"/>
  <c r="G2711" i="3"/>
  <c r="F2711" i="3"/>
  <c r="D2711" i="3"/>
  <c r="I2708" i="3"/>
  <c r="G2708" i="3"/>
  <c r="E2708" i="3"/>
  <c r="D2708" i="3"/>
  <c r="C2708" i="3"/>
  <c r="B2708" i="3"/>
  <c r="J2706" i="3"/>
  <c r="I2706" i="3"/>
  <c r="H2706" i="3"/>
  <c r="G2706" i="3"/>
  <c r="F2706" i="3"/>
  <c r="E2706" i="3"/>
  <c r="D2706" i="3"/>
  <c r="C2706" i="3"/>
  <c r="B2706" i="3"/>
  <c r="J2705" i="3"/>
  <c r="I2705" i="3"/>
  <c r="H2705" i="3"/>
  <c r="G2705" i="3"/>
  <c r="F2705" i="3"/>
  <c r="E2705" i="3"/>
  <c r="D2705" i="3"/>
  <c r="C2705" i="3"/>
  <c r="B2705" i="3"/>
  <c r="G2703" i="3"/>
  <c r="C2703" i="3"/>
  <c r="F2702" i="3"/>
  <c r="D2702" i="3"/>
  <c r="I2699" i="3"/>
  <c r="G2699" i="3"/>
  <c r="E2699" i="3"/>
  <c r="D2699" i="3"/>
  <c r="C2699" i="3"/>
  <c r="B2699" i="3"/>
  <c r="J2697" i="3"/>
  <c r="I2697" i="3"/>
  <c r="H2697" i="3"/>
  <c r="G2697" i="3"/>
  <c r="F2697" i="3"/>
  <c r="E2697" i="3"/>
  <c r="D2697" i="3"/>
  <c r="C2697" i="3"/>
  <c r="B2697" i="3"/>
  <c r="J2696" i="3"/>
  <c r="I2696" i="3"/>
  <c r="H2696" i="3"/>
  <c r="G2696" i="3"/>
  <c r="F2696" i="3"/>
  <c r="E2696" i="3"/>
  <c r="D2696" i="3"/>
  <c r="C2696" i="3"/>
  <c r="B2696" i="3"/>
  <c r="G2694" i="3"/>
  <c r="C2694" i="3"/>
  <c r="G2693" i="3"/>
  <c r="F2693" i="3"/>
  <c r="D2693" i="3"/>
  <c r="I2690" i="3"/>
  <c r="G2690" i="3"/>
  <c r="E2690" i="3"/>
  <c r="D2690" i="3"/>
  <c r="C2690" i="3"/>
  <c r="B2690" i="3"/>
  <c r="J2688" i="3"/>
  <c r="I2688" i="3"/>
  <c r="H2688" i="3"/>
  <c r="G2688" i="3"/>
  <c r="F2688" i="3"/>
  <c r="E2688" i="3"/>
  <c r="D2688" i="3"/>
  <c r="C2688" i="3"/>
  <c r="B2688" i="3"/>
  <c r="J2687" i="3"/>
  <c r="I2687" i="3"/>
  <c r="H2687" i="3"/>
  <c r="G2687" i="3"/>
  <c r="F2687" i="3"/>
  <c r="E2687" i="3"/>
  <c r="D2687" i="3"/>
  <c r="C2687" i="3"/>
  <c r="B2687" i="3"/>
  <c r="G2685" i="3"/>
  <c r="C2685" i="3"/>
  <c r="G2684" i="3"/>
  <c r="F2684" i="3"/>
  <c r="D2684" i="3"/>
  <c r="I2681" i="3"/>
  <c r="G2681" i="3"/>
  <c r="E2681" i="3"/>
  <c r="D2681" i="3"/>
  <c r="C2681" i="3"/>
  <c r="B2681" i="3"/>
  <c r="J2679" i="3"/>
  <c r="I2679" i="3"/>
  <c r="H2679" i="3"/>
  <c r="G2679" i="3"/>
  <c r="F2679" i="3"/>
  <c r="E2679" i="3"/>
  <c r="D2679" i="3"/>
  <c r="C2679" i="3"/>
  <c r="B2679" i="3"/>
  <c r="J2678" i="3"/>
  <c r="I2678" i="3"/>
  <c r="H2678" i="3"/>
  <c r="G2678" i="3"/>
  <c r="F2678" i="3"/>
  <c r="E2678" i="3"/>
  <c r="D2678" i="3"/>
  <c r="C2678" i="3"/>
  <c r="B2678" i="3"/>
  <c r="G2676" i="3"/>
  <c r="C2676" i="3"/>
  <c r="F2675" i="3"/>
  <c r="D2675" i="3"/>
  <c r="I2672" i="3"/>
  <c r="G2672" i="3"/>
  <c r="E2672" i="3"/>
  <c r="D2672" i="3"/>
  <c r="C2672" i="3"/>
  <c r="B2672" i="3"/>
  <c r="J2670" i="3"/>
  <c r="I2670" i="3"/>
  <c r="H2670" i="3"/>
  <c r="G2670" i="3"/>
  <c r="F2670" i="3"/>
  <c r="E2670" i="3"/>
  <c r="D2670" i="3"/>
  <c r="C2670" i="3"/>
  <c r="B2670" i="3"/>
  <c r="J2669" i="3"/>
  <c r="I2669" i="3"/>
  <c r="H2669" i="3"/>
  <c r="G2669" i="3"/>
  <c r="F2669" i="3"/>
  <c r="E2669" i="3"/>
  <c r="D2669" i="3"/>
  <c r="C2669" i="3"/>
  <c r="B2669" i="3"/>
  <c r="G2667" i="3"/>
  <c r="C2667" i="3"/>
  <c r="G2666" i="3"/>
  <c r="F2666" i="3"/>
  <c r="D2666" i="3"/>
  <c r="I2663" i="3"/>
  <c r="G2663" i="3"/>
  <c r="E2663" i="3"/>
  <c r="D2663" i="3"/>
  <c r="C2663" i="3"/>
  <c r="B2663" i="3"/>
  <c r="J2661" i="3"/>
  <c r="I2661" i="3"/>
  <c r="H2661" i="3"/>
  <c r="G2661" i="3"/>
  <c r="F2661" i="3"/>
  <c r="E2661" i="3"/>
  <c r="D2661" i="3"/>
  <c r="C2661" i="3"/>
  <c r="B2661" i="3"/>
  <c r="J2660" i="3"/>
  <c r="I2660" i="3"/>
  <c r="H2660" i="3"/>
  <c r="G2660" i="3"/>
  <c r="F2660" i="3"/>
  <c r="E2660" i="3"/>
  <c r="D2660" i="3"/>
  <c r="C2660" i="3"/>
  <c r="B2660" i="3"/>
  <c r="G2658" i="3"/>
  <c r="C2658" i="3"/>
  <c r="G2657" i="3"/>
  <c r="F2657" i="3"/>
  <c r="D2657" i="3"/>
  <c r="I2654" i="3"/>
  <c r="G2654" i="3"/>
  <c r="E2654" i="3"/>
  <c r="D2654" i="3"/>
  <c r="C2654" i="3"/>
  <c r="B2654" i="3"/>
  <c r="J2652" i="3"/>
  <c r="I2652" i="3"/>
  <c r="H2652" i="3"/>
  <c r="G2652" i="3"/>
  <c r="F2652" i="3"/>
  <c r="E2652" i="3"/>
  <c r="D2652" i="3"/>
  <c r="C2652" i="3"/>
  <c r="B2652" i="3"/>
  <c r="J2651" i="3"/>
  <c r="I2651" i="3"/>
  <c r="H2651" i="3"/>
  <c r="G2651" i="3"/>
  <c r="F2651" i="3"/>
  <c r="E2651" i="3"/>
  <c r="D2651" i="3"/>
  <c r="C2651" i="3"/>
  <c r="B2651" i="3"/>
  <c r="G2649" i="3"/>
  <c r="C2649" i="3"/>
  <c r="G2648" i="3"/>
  <c r="F2648" i="3"/>
  <c r="D2648" i="3"/>
  <c r="I2645" i="3"/>
  <c r="G2645" i="3"/>
  <c r="E2645" i="3"/>
  <c r="D2645" i="3"/>
  <c r="C2645" i="3"/>
  <c r="B2645" i="3"/>
  <c r="J2643" i="3"/>
  <c r="I2643" i="3"/>
  <c r="H2643" i="3"/>
  <c r="G2643" i="3"/>
  <c r="F2643" i="3"/>
  <c r="E2643" i="3"/>
  <c r="D2643" i="3"/>
  <c r="C2643" i="3"/>
  <c r="B2643" i="3"/>
  <c r="J2642" i="3"/>
  <c r="I2642" i="3"/>
  <c r="H2642" i="3"/>
  <c r="G2642" i="3"/>
  <c r="F2642" i="3"/>
  <c r="E2642" i="3"/>
  <c r="D2642" i="3"/>
  <c r="C2642" i="3"/>
  <c r="B2642" i="3"/>
  <c r="G2640" i="3"/>
  <c r="C2640" i="3"/>
  <c r="F2639" i="3"/>
  <c r="D2639" i="3"/>
  <c r="I2636" i="3"/>
  <c r="G2636" i="3"/>
  <c r="E2636" i="3"/>
  <c r="D2636" i="3"/>
  <c r="C2636" i="3"/>
  <c r="B2636" i="3"/>
  <c r="J2634" i="3"/>
  <c r="I2634" i="3"/>
  <c r="H2634" i="3"/>
  <c r="G2634" i="3"/>
  <c r="F2634" i="3"/>
  <c r="E2634" i="3"/>
  <c r="D2634" i="3"/>
  <c r="C2634" i="3"/>
  <c r="B2634" i="3"/>
  <c r="J2633" i="3"/>
  <c r="I2633" i="3"/>
  <c r="H2633" i="3"/>
  <c r="G2633" i="3"/>
  <c r="F2633" i="3"/>
  <c r="E2633" i="3"/>
  <c r="D2633" i="3"/>
  <c r="C2633" i="3"/>
  <c r="B2633" i="3"/>
  <c r="G2631" i="3"/>
  <c r="C2631" i="3"/>
  <c r="F2630" i="3"/>
  <c r="D2630" i="3"/>
  <c r="I2627" i="3"/>
  <c r="G2627" i="3"/>
  <c r="E2627" i="3"/>
  <c r="D2627" i="3"/>
  <c r="C2627" i="3"/>
  <c r="B2627" i="3"/>
  <c r="J2625" i="3"/>
  <c r="I2625" i="3"/>
  <c r="H2625" i="3"/>
  <c r="G2625" i="3"/>
  <c r="F2625" i="3"/>
  <c r="E2625" i="3"/>
  <c r="D2625" i="3"/>
  <c r="C2625" i="3"/>
  <c r="B2625" i="3"/>
  <c r="J2624" i="3"/>
  <c r="I2624" i="3"/>
  <c r="H2624" i="3"/>
  <c r="G2624" i="3"/>
  <c r="F2624" i="3"/>
  <c r="E2624" i="3"/>
  <c r="D2624" i="3"/>
  <c r="C2624" i="3"/>
  <c r="B2624" i="3"/>
  <c r="G2622" i="3"/>
  <c r="C2622" i="3"/>
  <c r="F2621" i="3"/>
  <c r="D2621" i="3"/>
  <c r="I2618" i="3"/>
  <c r="G2618" i="3"/>
  <c r="E2618" i="3"/>
  <c r="D2618" i="3"/>
  <c r="C2618" i="3"/>
  <c r="B2618" i="3"/>
  <c r="J2616" i="3"/>
  <c r="I2616" i="3"/>
  <c r="H2616" i="3"/>
  <c r="G2616" i="3"/>
  <c r="F2616" i="3"/>
  <c r="E2616" i="3"/>
  <c r="D2616" i="3"/>
  <c r="C2616" i="3"/>
  <c r="B2616" i="3"/>
  <c r="J2615" i="3"/>
  <c r="I2615" i="3"/>
  <c r="H2615" i="3"/>
  <c r="G2615" i="3"/>
  <c r="F2615" i="3"/>
  <c r="E2615" i="3"/>
  <c r="D2615" i="3"/>
  <c r="C2615" i="3"/>
  <c r="B2615" i="3"/>
  <c r="G2613" i="3"/>
  <c r="C2613" i="3"/>
  <c r="G2612" i="3"/>
  <c r="F2612" i="3"/>
  <c r="D2612" i="3"/>
  <c r="I2609" i="3"/>
  <c r="G2609" i="3"/>
  <c r="E2609" i="3"/>
  <c r="D2609" i="3"/>
  <c r="C2609" i="3"/>
  <c r="B2609" i="3"/>
  <c r="J2607" i="3"/>
  <c r="I2607" i="3"/>
  <c r="H2607" i="3"/>
  <c r="G2607" i="3"/>
  <c r="F2607" i="3"/>
  <c r="E2607" i="3"/>
  <c r="D2607" i="3"/>
  <c r="C2607" i="3"/>
  <c r="B2607" i="3"/>
  <c r="J2606" i="3"/>
  <c r="I2606" i="3"/>
  <c r="H2606" i="3"/>
  <c r="G2606" i="3"/>
  <c r="F2606" i="3"/>
  <c r="E2606" i="3"/>
  <c r="D2606" i="3"/>
  <c r="C2606" i="3"/>
  <c r="B2606" i="3"/>
  <c r="G2604" i="3"/>
  <c r="C2604" i="3"/>
  <c r="G2603" i="3"/>
  <c r="F2603" i="3"/>
  <c r="D2603" i="3"/>
  <c r="I2600" i="3"/>
  <c r="G2600" i="3"/>
  <c r="E2600" i="3"/>
  <c r="D2600" i="3"/>
  <c r="C2600" i="3"/>
  <c r="B2600" i="3"/>
  <c r="J2598" i="3"/>
  <c r="I2598" i="3"/>
  <c r="H2598" i="3"/>
  <c r="G2598" i="3"/>
  <c r="F2598" i="3"/>
  <c r="E2598" i="3"/>
  <c r="D2598" i="3"/>
  <c r="C2598" i="3"/>
  <c r="B2598" i="3"/>
  <c r="J2597" i="3"/>
  <c r="I2597" i="3"/>
  <c r="H2597" i="3"/>
  <c r="G2597" i="3"/>
  <c r="F2597" i="3"/>
  <c r="E2597" i="3"/>
  <c r="D2597" i="3"/>
  <c r="C2597" i="3"/>
  <c r="B2597" i="3"/>
  <c r="G2595" i="3"/>
  <c r="C2595" i="3"/>
  <c r="G2594" i="3"/>
  <c r="F2594" i="3"/>
  <c r="D2594" i="3"/>
  <c r="I2591" i="3"/>
  <c r="G2591" i="3"/>
  <c r="E2591" i="3"/>
  <c r="D2591" i="3"/>
  <c r="C2591" i="3"/>
  <c r="B2591" i="3"/>
  <c r="J2589" i="3"/>
  <c r="I2589" i="3"/>
  <c r="H2589" i="3"/>
  <c r="G2589" i="3"/>
  <c r="F2589" i="3"/>
  <c r="E2589" i="3"/>
  <c r="D2589" i="3"/>
  <c r="C2589" i="3"/>
  <c r="B2589" i="3"/>
  <c r="J2588" i="3"/>
  <c r="I2588" i="3"/>
  <c r="H2588" i="3"/>
  <c r="G2588" i="3"/>
  <c r="F2588" i="3"/>
  <c r="E2588" i="3"/>
  <c r="D2588" i="3"/>
  <c r="C2588" i="3"/>
  <c r="B2588" i="3"/>
  <c r="G2586" i="3"/>
  <c r="C2586" i="3"/>
  <c r="G2585" i="3"/>
  <c r="F2585" i="3"/>
  <c r="D2585" i="3"/>
  <c r="I2582" i="3"/>
  <c r="G2582" i="3"/>
  <c r="E2582" i="3"/>
  <c r="D2582" i="3"/>
  <c r="C2582" i="3"/>
  <c r="B2582" i="3"/>
  <c r="J2580" i="3"/>
  <c r="I2580" i="3"/>
  <c r="H2580" i="3"/>
  <c r="G2580" i="3"/>
  <c r="F2580" i="3"/>
  <c r="E2580" i="3"/>
  <c r="D2580" i="3"/>
  <c r="C2580" i="3"/>
  <c r="B2580" i="3"/>
  <c r="J2579" i="3"/>
  <c r="I2579" i="3"/>
  <c r="H2579" i="3"/>
  <c r="G2579" i="3"/>
  <c r="F2579" i="3"/>
  <c r="E2579" i="3"/>
  <c r="D2579" i="3"/>
  <c r="C2579" i="3"/>
  <c r="B2579" i="3"/>
  <c r="G2577" i="3"/>
  <c r="C2577" i="3"/>
  <c r="G2576" i="3"/>
  <c r="F2576" i="3"/>
  <c r="D2576" i="3"/>
  <c r="I2573" i="3"/>
  <c r="G2573" i="3"/>
  <c r="E2573" i="3"/>
  <c r="D2573" i="3"/>
  <c r="C2573" i="3"/>
  <c r="B2573" i="3"/>
  <c r="J2571" i="3"/>
  <c r="I2571" i="3"/>
  <c r="H2571" i="3"/>
  <c r="G2571" i="3"/>
  <c r="F2571" i="3"/>
  <c r="E2571" i="3"/>
  <c r="D2571" i="3"/>
  <c r="C2571" i="3"/>
  <c r="B2571" i="3"/>
  <c r="J2570" i="3"/>
  <c r="I2570" i="3"/>
  <c r="H2570" i="3"/>
  <c r="G2570" i="3"/>
  <c r="F2570" i="3"/>
  <c r="E2570" i="3"/>
  <c r="D2570" i="3"/>
  <c r="C2570" i="3"/>
  <c r="B2570" i="3"/>
  <c r="G2568" i="3"/>
  <c r="C2568" i="3"/>
  <c r="G2567" i="3"/>
  <c r="F2567" i="3"/>
  <c r="D2567" i="3"/>
  <c r="I2564" i="3"/>
  <c r="G2564" i="3"/>
  <c r="E2564" i="3"/>
  <c r="D2564" i="3"/>
  <c r="C2564" i="3"/>
  <c r="B2564" i="3"/>
  <c r="J2562" i="3"/>
  <c r="I2562" i="3"/>
  <c r="H2562" i="3"/>
  <c r="G2562" i="3"/>
  <c r="F2562" i="3"/>
  <c r="E2562" i="3"/>
  <c r="D2562" i="3"/>
  <c r="C2562" i="3"/>
  <c r="B2562" i="3"/>
  <c r="J2561" i="3"/>
  <c r="I2561" i="3"/>
  <c r="H2561" i="3"/>
  <c r="G2561" i="3"/>
  <c r="F2561" i="3"/>
  <c r="E2561" i="3"/>
  <c r="D2561" i="3"/>
  <c r="C2561" i="3"/>
  <c r="B2561" i="3"/>
  <c r="G2559" i="3"/>
  <c r="C2559" i="3"/>
  <c r="G2558" i="3"/>
  <c r="F2558" i="3"/>
  <c r="D2558" i="3"/>
  <c r="I2555" i="3"/>
  <c r="G2555" i="3"/>
  <c r="E2555" i="3"/>
  <c r="D2555" i="3"/>
  <c r="C2555" i="3"/>
  <c r="B2555" i="3"/>
  <c r="J2553" i="3"/>
  <c r="I2553" i="3"/>
  <c r="H2553" i="3"/>
  <c r="G2553" i="3"/>
  <c r="F2553" i="3"/>
  <c r="E2553" i="3"/>
  <c r="D2553" i="3"/>
  <c r="C2553" i="3"/>
  <c r="B2553" i="3"/>
  <c r="J2552" i="3"/>
  <c r="I2552" i="3"/>
  <c r="H2552" i="3"/>
  <c r="G2552" i="3"/>
  <c r="F2552" i="3"/>
  <c r="E2552" i="3"/>
  <c r="D2552" i="3"/>
  <c r="C2552" i="3"/>
  <c r="B2552" i="3"/>
  <c r="G2550" i="3"/>
  <c r="C2550" i="3"/>
  <c r="G2549" i="3"/>
  <c r="F2549" i="3"/>
  <c r="D2549" i="3"/>
  <c r="I2546" i="3"/>
  <c r="G2546" i="3"/>
  <c r="E2546" i="3"/>
  <c r="D2546" i="3"/>
  <c r="C2546" i="3"/>
  <c r="B2546" i="3"/>
  <c r="J2544" i="3"/>
  <c r="I2544" i="3"/>
  <c r="H2544" i="3"/>
  <c r="G2544" i="3"/>
  <c r="F2544" i="3"/>
  <c r="E2544" i="3"/>
  <c r="D2544" i="3"/>
  <c r="C2544" i="3"/>
  <c r="B2544" i="3"/>
  <c r="J2543" i="3"/>
  <c r="I2543" i="3"/>
  <c r="H2543" i="3"/>
  <c r="G2543" i="3"/>
  <c r="F2543" i="3"/>
  <c r="E2543" i="3"/>
  <c r="D2543" i="3"/>
  <c r="C2543" i="3"/>
  <c r="B2543" i="3"/>
  <c r="G2541" i="3"/>
  <c r="C2541" i="3"/>
  <c r="G2540" i="3"/>
  <c r="F2540" i="3"/>
  <c r="D2540" i="3"/>
  <c r="I2537" i="3"/>
  <c r="G2537" i="3"/>
  <c r="E2537" i="3"/>
  <c r="D2537" i="3"/>
  <c r="C2537" i="3"/>
  <c r="B2537" i="3"/>
  <c r="J2535" i="3"/>
  <c r="I2535" i="3"/>
  <c r="H2535" i="3"/>
  <c r="G2535" i="3"/>
  <c r="F2535" i="3"/>
  <c r="E2535" i="3"/>
  <c r="D2535" i="3"/>
  <c r="C2535" i="3"/>
  <c r="B2535" i="3"/>
  <c r="J2534" i="3"/>
  <c r="I2534" i="3"/>
  <c r="H2534" i="3"/>
  <c r="G2534" i="3"/>
  <c r="F2534" i="3"/>
  <c r="E2534" i="3"/>
  <c r="D2534" i="3"/>
  <c r="C2534" i="3"/>
  <c r="B2534" i="3"/>
  <c r="G2532" i="3"/>
  <c r="C2532" i="3"/>
  <c r="G2531" i="3"/>
  <c r="F2531" i="3"/>
  <c r="D2531" i="3"/>
  <c r="I2528" i="3"/>
  <c r="G2528" i="3"/>
  <c r="E2528" i="3"/>
  <c r="D2528" i="3"/>
  <c r="C2528" i="3"/>
  <c r="B2528" i="3"/>
  <c r="J2526" i="3"/>
  <c r="I2526" i="3"/>
  <c r="H2526" i="3"/>
  <c r="G2526" i="3"/>
  <c r="F2526" i="3"/>
  <c r="E2526" i="3"/>
  <c r="D2526" i="3"/>
  <c r="C2526" i="3"/>
  <c r="B2526" i="3"/>
  <c r="J2525" i="3"/>
  <c r="I2525" i="3"/>
  <c r="H2525" i="3"/>
  <c r="G2525" i="3"/>
  <c r="F2525" i="3"/>
  <c r="E2525" i="3"/>
  <c r="D2525" i="3"/>
  <c r="C2525" i="3"/>
  <c r="B2525" i="3"/>
  <c r="G2523" i="3"/>
  <c r="C2523" i="3"/>
  <c r="G2522" i="3"/>
  <c r="F2522" i="3"/>
  <c r="D2522" i="3"/>
  <c r="I2519" i="3"/>
  <c r="G2519" i="3"/>
  <c r="E2519" i="3"/>
  <c r="D2519" i="3"/>
  <c r="C2519" i="3"/>
  <c r="B2519" i="3"/>
  <c r="J2517" i="3"/>
  <c r="I2517" i="3"/>
  <c r="H2517" i="3"/>
  <c r="G2517" i="3"/>
  <c r="F2517" i="3"/>
  <c r="E2517" i="3"/>
  <c r="D2517" i="3"/>
  <c r="C2517" i="3"/>
  <c r="B2517" i="3"/>
  <c r="J2516" i="3"/>
  <c r="I2516" i="3"/>
  <c r="H2516" i="3"/>
  <c r="G2516" i="3"/>
  <c r="F2516" i="3"/>
  <c r="E2516" i="3"/>
  <c r="D2516" i="3"/>
  <c r="C2516" i="3"/>
  <c r="B2516" i="3"/>
  <c r="G2514" i="3"/>
  <c r="C2514" i="3"/>
  <c r="G2513" i="3"/>
  <c r="F2513" i="3"/>
  <c r="D2513" i="3"/>
  <c r="I2510" i="3"/>
  <c r="G2510" i="3"/>
  <c r="E2510" i="3"/>
  <c r="D2510" i="3"/>
  <c r="C2510" i="3"/>
  <c r="B2510" i="3"/>
  <c r="J2508" i="3"/>
  <c r="I2508" i="3"/>
  <c r="H2508" i="3"/>
  <c r="G2508" i="3"/>
  <c r="F2508" i="3"/>
  <c r="E2508" i="3"/>
  <c r="D2508" i="3"/>
  <c r="C2508" i="3"/>
  <c r="B2508" i="3"/>
  <c r="J2507" i="3"/>
  <c r="I2507" i="3"/>
  <c r="H2507" i="3"/>
  <c r="G2507" i="3"/>
  <c r="F2507" i="3"/>
  <c r="E2507" i="3"/>
  <c r="D2507" i="3"/>
  <c r="C2507" i="3"/>
  <c r="B2507" i="3"/>
  <c r="G2505" i="3"/>
  <c r="C2505" i="3"/>
  <c r="G2504" i="3"/>
  <c r="F2504" i="3"/>
  <c r="D2504" i="3"/>
  <c r="I2501" i="3"/>
  <c r="G2501" i="3"/>
  <c r="E2501" i="3"/>
  <c r="D2501" i="3"/>
  <c r="C2501" i="3"/>
  <c r="B2501" i="3"/>
  <c r="J2499" i="3"/>
  <c r="I2499" i="3"/>
  <c r="H2499" i="3"/>
  <c r="G2499" i="3"/>
  <c r="F2499" i="3"/>
  <c r="E2499" i="3"/>
  <c r="D2499" i="3"/>
  <c r="C2499" i="3"/>
  <c r="B2499" i="3"/>
  <c r="J2498" i="3"/>
  <c r="I2498" i="3"/>
  <c r="H2498" i="3"/>
  <c r="G2498" i="3"/>
  <c r="F2498" i="3"/>
  <c r="E2498" i="3"/>
  <c r="D2498" i="3"/>
  <c r="C2498" i="3"/>
  <c r="B2498" i="3"/>
  <c r="G2496" i="3"/>
  <c r="C2496" i="3"/>
  <c r="G2495" i="3"/>
  <c r="F2495" i="3"/>
  <c r="D2495" i="3"/>
  <c r="I2492" i="3"/>
  <c r="G2492" i="3"/>
  <c r="E2492" i="3"/>
  <c r="D2492" i="3"/>
  <c r="C2492" i="3"/>
  <c r="B2492" i="3"/>
  <c r="J2490" i="3"/>
  <c r="I2490" i="3"/>
  <c r="H2490" i="3"/>
  <c r="G2490" i="3"/>
  <c r="F2490" i="3"/>
  <c r="E2490" i="3"/>
  <c r="D2490" i="3"/>
  <c r="C2490" i="3"/>
  <c r="B2490" i="3"/>
  <c r="J2489" i="3"/>
  <c r="I2489" i="3"/>
  <c r="H2489" i="3"/>
  <c r="G2489" i="3"/>
  <c r="F2489" i="3"/>
  <c r="E2489" i="3"/>
  <c r="D2489" i="3"/>
  <c r="C2489" i="3"/>
  <c r="B2489" i="3"/>
  <c r="G2487" i="3"/>
  <c r="C2487" i="3"/>
  <c r="G2486" i="3"/>
  <c r="F2486" i="3"/>
  <c r="D2486" i="3"/>
  <c r="I2483" i="3"/>
  <c r="G2483" i="3"/>
  <c r="E2483" i="3"/>
  <c r="D2483" i="3"/>
  <c r="C2483" i="3"/>
  <c r="B2483" i="3"/>
  <c r="J2481" i="3"/>
  <c r="I2481" i="3"/>
  <c r="H2481" i="3"/>
  <c r="G2481" i="3"/>
  <c r="F2481" i="3"/>
  <c r="E2481" i="3"/>
  <c r="D2481" i="3"/>
  <c r="C2481" i="3"/>
  <c r="B2481" i="3"/>
  <c r="J2480" i="3"/>
  <c r="I2480" i="3"/>
  <c r="H2480" i="3"/>
  <c r="G2480" i="3"/>
  <c r="F2480" i="3"/>
  <c r="E2480" i="3"/>
  <c r="D2480" i="3"/>
  <c r="C2480" i="3"/>
  <c r="B2480" i="3"/>
  <c r="G2478" i="3"/>
  <c r="C2478" i="3"/>
  <c r="G2477" i="3"/>
  <c r="F2477" i="3"/>
  <c r="D2477" i="3"/>
  <c r="I2474" i="3"/>
  <c r="G2474" i="3"/>
  <c r="E2474" i="3"/>
  <c r="D2474" i="3"/>
  <c r="C2474" i="3"/>
  <c r="B2474" i="3"/>
  <c r="J2472" i="3"/>
  <c r="I2472" i="3"/>
  <c r="H2472" i="3"/>
  <c r="G2472" i="3"/>
  <c r="F2472" i="3"/>
  <c r="E2472" i="3"/>
  <c r="D2472" i="3"/>
  <c r="C2472" i="3"/>
  <c r="B2472" i="3"/>
  <c r="J2471" i="3"/>
  <c r="I2471" i="3"/>
  <c r="H2471" i="3"/>
  <c r="G2471" i="3"/>
  <c r="F2471" i="3"/>
  <c r="E2471" i="3"/>
  <c r="D2471" i="3"/>
  <c r="C2471" i="3"/>
  <c r="B2471" i="3"/>
  <c r="G2469" i="3"/>
  <c r="C2469" i="3"/>
  <c r="G2468" i="3"/>
  <c r="F2468" i="3"/>
  <c r="D2468" i="3"/>
  <c r="I2465" i="3"/>
  <c r="G2465" i="3"/>
  <c r="E2465" i="3"/>
  <c r="D2465" i="3"/>
  <c r="C2465" i="3"/>
  <c r="B2465" i="3"/>
  <c r="J2463" i="3"/>
  <c r="I2463" i="3"/>
  <c r="H2463" i="3"/>
  <c r="G2463" i="3"/>
  <c r="F2463" i="3"/>
  <c r="E2463" i="3"/>
  <c r="D2463" i="3"/>
  <c r="C2463" i="3"/>
  <c r="B2463" i="3"/>
  <c r="J2462" i="3"/>
  <c r="I2462" i="3"/>
  <c r="H2462" i="3"/>
  <c r="G2462" i="3"/>
  <c r="F2462" i="3"/>
  <c r="E2462" i="3"/>
  <c r="D2462" i="3"/>
  <c r="C2462" i="3"/>
  <c r="B2462" i="3"/>
  <c r="G2460" i="3"/>
  <c r="C2460" i="3"/>
  <c r="F2459" i="3"/>
  <c r="D2459" i="3"/>
  <c r="I2456" i="3"/>
  <c r="G2456" i="3"/>
  <c r="E2456" i="3"/>
  <c r="D2456" i="3"/>
  <c r="C2456" i="3"/>
  <c r="B2456" i="3"/>
  <c r="J2454" i="3"/>
  <c r="I2454" i="3"/>
  <c r="H2454" i="3"/>
  <c r="G2454" i="3"/>
  <c r="F2454" i="3"/>
  <c r="E2454" i="3"/>
  <c r="D2454" i="3"/>
  <c r="C2454" i="3"/>
  <c r="B2454" i="3"/>
  <c r="J2453" i="3"/>
  <c r="I2453" i="3"/>
  <c r="H2453" i="3"/>
  <c r="G2453" i="3"/>
  <c r="F2453" i="3"/>
  <c r="E2453" i="3"/>
  <c r="D2453" i="3"/>
  <c r="C2453" i="3"/>
  <c r="B2453" i="3"/>
  <c r="G2451" i="3"/>
  <c r="C2451" i="3"/>
  <c r="G2450" i="3"/>
  <c r="F2450" i="3"/>
  <c r="D2450" i="3"/>
  <c r="I2447" i="3"/>
  <c r="G2447" i="3"/>
  <c r="E2447" i="3"/>
  <c r="D2447" i="3"/>
  <c r="C2447" i="3"/>
  <c r="B2447" i="3"/>
  <c r="J2445" i="3"/>
  <c r="I2445" i="3"/>
  <c r="H2445" i="3"/>
  <c r="G2445" i="3"/>
  <c r="F2445" i="3"/>
  <c r="E2445" i="3"/>
  <c r="D2445" i="3"/>
  <c r="C2445" i="3"/>
  <c r="B2445" i="3"/>
  <c r="J2444" i="3"/>
  <c r="I2444" i="3"/>
  <c r="H2444" i="3"/>
  <c r="G2444" i="3"/>
  <c r="F2444" i="3"/>
  <c r="E2444" i="3"/>
  <c r="D2444" i="3"/>
  <c r="C2444" i="3"/>
  <c r="B2444" i="3"/>
  <c r="G2442" i="3"/>
  <c r="C2442" i="3"/>
  <c r="G2441" i="3"/>
  <c r="F2441" i="3"/>
  <c r="D2441" i="3"/>
  <c r="I2438" i="3"/>
  <c r="G2438" i="3"/>
  <c r="E2438" i="3"/>
  <c r="D2438" i="3"/>
  <c r="C2438" i="3"/>
  <c r="B2438" i="3"/>
  <c r="J2436" i="3"/>
  <c r="I2436" i="3"/>
  <c r="H2436" i="3"/>
  <c r="G2436" i="3"/>
  <c r="F2436" i="3"/>
  <c r="E2436" i="3"/>
  <c r="D2436" i="3"/>
  <c r="C2436" i="3"/>
  <c r="B2436" i="3"/>
  <c r="J2435" i="3"/>
  <c r="I2435" i="3"/>
  <c r="H2435" i="3"/>
  <c r="G2435" i="3"/>
  <c r="F2435" i="3"/>
  <c r="E2435" i="3"/>
  <c r="D2435" i="3"/>
  <c r="C2435" i="3"/>
  <c r="B2435" i="3"/>
  <c r="G2433" i="3"/>
  <c r="C2433" i="3"/>
  <c r="G2432" i="3"/>
  <c r="F2432" i="3"/>
  <c r="D2432" i="3"/>
  <c r="I2429" i="3"/>
  <c r="G2429" i="3"/>
  <c r="E2429" i="3"/>
  <c r="D2429" i="3"/>
  <c r="C2429" i="3"/>
  <c r="B2429" i="3"/>
  <c r="J2427" i="3"/>
  <c r="I2427" i="3"/>
  <c r="H2427" i="3"/>
  <c r="G2427" i="3"/>
  <c r="F2427" i="3"/>
  <c r="E2427" i="3"/>
  <c r="D2427" i="3"/>
  <c r="C2427" i="3"/>
  <c r="B2427" i="3"/>
  <c r="J2426" i="3"/>
  <c r="I2426" i="3"/>
  <c r="H2426" i="3"/>
  <c r="G2426" i="3"/>
  <c r="F2426" i="3"/>
  <c r="E2426" i="3"/>
  <c r="D2426" i="3"/>
  <c r="C2426" i="3"/>
  <c r="B2426" i="3"/>
  <c r="G2424" i="3"/>
  <c r="C2424" i="3"/>
  <c r="G2423" i="3"/>
  <c r="F2423" i="3"/>
  <c r="D2423" i="3"/>
  <c r="I2420" i="3"/>
  <c r="G2420" i="3"/>
  <c r="E2420" i="3"/>
  <c r="D2420" i="3"/>
  <c r="C2420" i="3"/>
  <c r="B2420" i="3"/>
  <c r="J2418" i="3"/>
  <c r="I2418" i="3"/>
  <c r="H2418" i="3"/>
  <c r="G2418" i="3"/>
  <c r="F2418" i="3"/>
  <c r="E2418" i="3"/>
  <c r="D2418" i="3"/>
  <c r="C2418" i="3"/>
  <c r="B2418" i="3"/>
  <c r="J2417" i="3"/>
  <c r="I2417" i="3"/>
  <c r="H2417" i="3"/>
  <c r="G2417" i="3"/>
  <c r="F2417" i="3"/>
  <c r="E2417" i="3"/>
  <c r="D2417" i="3"/>
  <c r="C2417" i="3"/>
  <c r="B2417" i="3"/>
  <c r="G2415" i="3"/>
  <c r="C2415" i="3"/>
  <c r="F2414" i="3"/>
  <c r="D2414" i="3"/>
  <c r="I2411" i="3"/>
  <c r="G2411" i="3"/>
  <c r="E2411" i="3"/>
  <c r="D2411" i="3"/>
  <c r="C2411" i="3"/>
  <c r="B2411" i="3"/>
  <c r="J2409" i="3"/>
  <c r="I2409" i="3"/>
  <c r="H2409" i="3"/>
  <c r="G2409" i="3"/>
  <c r="F2409" i="3"/>
  <c r="E2409" i="3"/>
  <c r="D2409" i="3"/>
  <c r="C2409" i="3"/>
  <c r="B2409" i="3"/>
  <c r="J2408" i="3"/>
  <c r="I2408" i="3"/>
  <c r="H2408" i="3"/>
  <c r="G2408" i="3"/>
  <c r="F2408" i="3"/>
  <c r="E2408" i="3"/>
  <c r="D2408" i="3"/>
  <c r="C2408" i="3"/>
  <c r="B2408" i="3"/>
  <c r="G2406" i="3"/>
  <c r="C2406" i="3"/>
  <c r="G2405" i="3"/>
  <c r="F2405" i="3"/>
  <c r="D2405" i="3"/>
  <c r="I2402" i="3"/>
  <c r="G2402" i="3"/>
  <c r="E2402" i="3"/>
  <c r="D2402" i="3"/>
  <c r="C2402" i="3"/>
  <c r="B2402" i="3"/>
  <c r="J2400" i="3"/>
  <c r="I2400" i="3"/>
  <c r="H2400" i="3"/>
  <c r="G2400" i="3"/>
  <c r="F2400" i="3"/>
  <c r="E2400" i="3"/>
  <c r="D2400" i="3"/>
  <c r="C2400" i="3"/>
  <c r="B2400" i="3"/>
  <c r="J2399" i="3"/>
  <c r="I2399" i="3"/>
  <c r="H2399" i="3"/>
  <c r="G2399" i="3"/>
  <c r="F2399" i="3"/>
  <c r="E2399" i="3"/>
  <c r="D2399" i="3"/>
  <c r="C2399" i="3"/>
  <c r="B2399" i="3"/>
  <c r="G2397" i="3"/>
  <c r="C2397" i="3"/>
  <c r="G2396" i="3"/>
  <c r="F2396" i="3"/>
  <c r="D2396" i="3"/>
  <c r="I2393" i="3"/>
  <c r="G2393" i="3"/>
  <c r="E2393" i="3"/>
  <c r="D2393" i="3"/>
  <c r="C2393" i="3"/>
  <c r="B2393" i="3"/>
  <c r="J2391" i="3"/>
  <c r="I2391" i="3"/>
  <c r="H2391" i="3"/>
  <c r="G2391" i="3"/>
  <c r="F2391" i="3"/>
  <c r="E2391" i="3"/>
  <c r="D2391" i="3"/>
  <c r="C2391" i="3"/>
  <c r="B2391" i="3"/>
  <c r="J2390" i="3"/>
  <c r="I2390" i="3"/>
  <c r="H2390" i="3"/>
  <c r="G2390" i="3"/>
  <c r="F2390" i="3"/>
  <c r="E2390" i="3"/>
  <c r="D2390" i="3"/>
  <c r="C2390" i="3"/>
  <c r="B2390" i="3"/>
  <c r="G2388" i="3"/>
  <c r="C2388" i="3"/>
  <c r="G2387" i="3"/>
  <c r="F2387" i="3"/>
  <c r="D2387" i="3"/>
  <c r="I2384" i="3"/>
  <c r="G2384" i="3"/>
  <c r="E2384" i="3"/>
  <c r="D2384" i="3"/>
  <c r="C2384" i="3"/>
  <c r="B2384" i="3"/>
  <c r="J2382" i="3"/>
  <c r="I2382" i="3"/>
  <c r="H2382" i="3"/>
  <c r="G2382" i="3"/>
  <c r="F2382" i="3"/>
  <c r="E2382" i="3"/>
  <c r="D2382" i="3"/>
  <c r="C2382" i="3"/>
  <c r="B2382" i="3"/>
  <c r="J2381" i="3"/>
  <c r="I2381" i="3"/>
  <c r="H2381" i="3"/>
  <c r="G2381" i="3"/>
  <c r="F2381" i="3"/>
  <c r="E2381" i="3"/>
  <c r="D2381" i="3"/>
  <c r="C2381" i="3"/>
  <c r="B2381" i="3"/>
  <c r="G2379" i="3"/>
  <c r="C2379" i="3"/>
  <c r="F2378" i="3"/>
  <c r="D2378" i="3"/>
  <c r="I2375" i="3"/>
  <c r="G2375" i="3"/>
  <c r="E2375" i="3"/>
  <c r="D2375" i="3"/>
  <c r="C2375" i="3"/>
  <c r="B2375" i="3"/>
  <c r="J2373" i="3"/>
  <c r="I2373" i="3"/>
  <c r="H2373" i="3"/>
  <c r="G2373" i="3"/>
  <c r="F2373" i="3"/>
  <c r="E2373" i="3"/>
  <c r="D2373" i="3"/>
  <c r="C2373" i="3"/>
  <c r="B2373" i="3"/>
  <c r="J2372" i="3"/>
  <c r="I2372" i="3"/>
  <c r="H2372" i="3"/>
  <c r="G2372" i="3"/>
  <c r="F2372" i="3"/>
  <c r="E2372" i="3"/>
  <c r="D2372" i="3"/>
  <c r="C2372" i="3"/>
  <c r="B2372" i="3"/>
  <c r="G2370" i="3"/>
  <c r="C2370" i="3"/>
  <c r="F2369" i="3"/>
  <c r="D2369" i="3"/>
  <c r="I2366" i="3"/>
  <c r="G2366" i="3"/>
  <c r="E2366" i="3"/>
  <c r="D2366" i="3"/>
  <c r="C2366" i="3"/>
  <c r="B2366" i="3"/>
  <c r="J2364" i="3"/>
  <c r="I2364" i="3"/>
  <c r="H2364" i="3"/>
  <c r="G2364" i="3"/>
  <c r="F2364" i="3"/>
  <c r="E2364" i="3"/>
  <c r="D2364" i="3"/>
  <c r="C2364" i="3"/>
  <c r="B2364" i="3"/>
  <c r="J2363" i="3"/>
  <c r="I2363" i="3"/>
  <c r="H2363" i="3"/>
  <c r="G2363" i="3"/>
  <c r="F2363" i="3"/>
  <c r="E2363" i="3"/>
  <c r="D2363" i="3"/>
  <c r="C2363" i="3"/>
  <c r="B2363" i="3"/>
  <c r="G2361" i="3"/>
  <c r="C2361" i="3"/>
  <c r="F2360" i="3"/>
  <c r="D2360" i="3"/>
  <c r="I2357" i="3"/>
  <c r="G2357" i="3"/>
  <c r="E2357" i="3"/>
  <c r="D2357" i="3"/>
  <c r="C2357" i="3"/>
  <c r="B2357" i="3"/>
  <c r="J2355" i="3"/>
  <c r="I2355" i="3"/>
  <c r="H2355" i="3"/>
  <c r="G2355" i="3"/>
  <c r="F2355" i="3"/>
  <c r="E2355" i="3"/>
  <c r="D2355" i="3"/>
  <c r="C2355" i="3"/>
  <c r="B2355" i="3"/>
  <c r="J2354" i="3"/>
  <c r="I2354" i="3"/>
  <c r="H2354" i="3"/>
  <c r="G2354" i="3"/>
  <c r="F2354" i="3"/>
  <c r="E2354" i="3"/>
  <c r="D2354" i="3"/>
  <c r="C2354" i="3"/>
  <c r="B2354" i="3"/>
  <c r="G2352" i="3"/>
  <c r="C2352" i="3"/>
  <c r="F2351" i="3"/>
  <c r="D2351" i="3"/>
  <c r="I2348" i="3"/>
  <c r="G2348" i="3"/>
  <c r="E2348" i="3"/>
  <c r="D2348" i="3"/>
  <c r="C2348" i="3"/>
  <c r="B2348" i="3"/>
  <c r="J2346" i="3"/>
  <c r="I2346" i="3"/>
  <c r="H2346" i="3"/>
  <c r="G2346" i="3"/>
  <c r="F2346" i="3"/>
  <c r="E2346" i="3"/>
  <c r="D2346" i="3"/>
  <c r="C2346" i="3"/>
  <c r="B2346" i="3"/>
  <c r="J2345" i="3"/>
  <c r="I2345" i="3"/>
  <c r="H2345" i="3"/>
  <c r="G2345" i="3"/>
  <c r="F2345" i="3"/>
  <c r="E2345" i="3"/>
  <c r="D2345" i="3"/>
  <c r="C2345" i="3"/>
  <c r="B2345" i="3"/>
  <c r="G2343" i="3"/>
  <c r="C2343" i="3"/>
  <c r="F2342" i="3"/>
  <c r="D2342" i="3"/>
  <c r="I2339" i="3"/>
  <c r="G2339" i="3"/>
  <c r="E2339" i="3"/>
  <c r="D2339" i="3"/>
  <c r="C2339" i="3"/>
  <c r="B2339" i="3"/>
  <c r="J2337" i="3"/>
  <c r="I2337" i="3"/>
  <c r="H2337" i="3"/>
  <c r="G2337" i="3"/>
  <c r="F2337" i="3"/>
  <c r="E2337" i="3"/>
  <c r="D2337" i="3"/>
  <c r="C2337" i="3"/>
  <c r="B2337" i="3"/>
  <c r="J2336" i="3"/>
  <c r="I2336" i="3"/>
  <c r="H2336" i="3"/>
  <c r="G2336" i="3"/>
  <c r="F2336" i="3"/>
  <c r="E2336" i="3"/>
  <c r="D2336" i="3"/>
  <c r="C2336" i="3"/>
  <c r="B2336" i="3"/>
  <c r="G2334" i="3"/>
  <c r="C2334" i="3"/>
  <c r="G2333" i="3"/>
  <c r="F2333" i="3"/>
  <c r="D2333" i="3"/>
  <c r="I2330" i="3"/>
  <c r="G2330" i="3"/>
  <c r="E2330" i="3"/>
  <c r="D2330" i="3"/>
  <c r="C2330" i="3"/>
  <c r="B2330" i="3"/>
  <c r="J2328" i="3"/>
  <c r="I2328" i="3"/>
  <c r="H2328" i="3"/>
  <c r="G2328" i="3"/>
  <c r="F2328" i="3"/>
  <c r="E2328" i="3"/>
  <c r="D2328" i="3"/>
  <c r="C2328" i="3"/>
  <c r="B2328" i="3"/>
  <c r="J2327" i="3"/>
  <c r="I2327" i="3"/>
  <c r="H2327" i="3"/>
  <c r="G2327" i="3"/>
  <c r="F2327" i="3"/>
  <c r="E2327" i="3"/>
  <c r="D2327" i="3"/>
  <c r="C2327" i="3"/>
  <c r="B2327" i="3"/>
  <c r="G2325" i="3"/>
  <c r="C2325" i="3"/>
  <c r="F2324" i="3"/>
  <c r="D2324" i="3"/>
  <c r="I2321" i="3"/>
  <c r="G2321" i="3"/>
  <c r="E2321" i="3"/>
  <c r="D2321" i="3"/>
  <c r="C2321" i="3"/>
  <c r="B2321" i="3"/>
  <c r="J2319" i="3"/>
  <c r="I2319" i="3"/>
  <c r="H2319" i="3"/>
  <c r="G2319" i="3"/>
  <c r="F2319" i="3"/>
  <c r="E2319" i="3"/>
  <c r="D2319" i="3"/>
  <c r="C2319" i="3"/>
  <c r="B2319" i="3"/>
  <c r="J2318" i="3"/>
  <c r="I2318" i="3"/>
  <c r="H2318" i="3"/>
  <c r="G2318" i="3"/>
  <c r="F2318" i="3"/>
  <c r="E2318" i="3"/>
  <c r="D2318" i="3"/>
  <c r="C2318" i="3"/>
  <c r="B2318" i="3"/>
  <c r="G2316" i="3"/>
  <c r="C2316" i="3"/>
  <c r="G2315" i="3"/>
  <c r="F2315" i="3"/>
  <c r="D2315" i="3"/>
  <c r="I2312" i="3"/>
  <c r="G2312" i="3"/>
  <c r="E2312" i="3"/>
  <c r="D2312" i="3"/>
  <c r="C2312" i="3"/>
  <c r="B2312" i="3"/>
  <c r="J2310" i="3"/>
  <c r="I2310" i="3"/>
  <c r="H2310" i="3"/>
  <c r="G2310" i="3"/>
  <c r="F2310" i="3"/>
  <c r="E2310" i="3"/>
  <c r="D2310" i="3"/>
  <c r="C2310" i="3"/>
  <c r="B2310" i="3"/>
  <c r="J2309" i="3"/>
  <c r="I2309" i="3"/>
  <c r="H2309" i="3"/>
  <c r="G2309" i="3"/>
  <c r="F2309" i="3"/>
  <c r="E2309" i="3"/>
  <c r="D2309" i="3"/>
  <c r="C2309" i="3"/>
  <c r="B2309" i="3"/>
  <c r="G2307" i="3"/>
  <c r="C2307" i="3"/>
  <c r="F2306" i="3"/>
  <c r="D2306" i="3"/>
  <c r="I2303" i="3"/>
  <c r="G2303" i="3"/>
  <c r="E2303" i="3"/>
  <c r="D2303" i="3"/>
  <c r="C2303" i="3"/>
  <c r="B2303" i="3"/>
  <c r="J2301" i="3"/>
  <c r="I2301" i="3"/>
  <c r="H2301" i="3"/>
  <c r="G2301" i="3"/>
  <c r="F2301" i="3"/>
  <c r="E2301" i="3"/>
  <c r="D2301" i="3"/>
  <c r="C2301" i="3"/>
  <c r="B2301" i="3"/>
  <c r="J2300" i="3"/>
  <c r="I2300" i="3"/>
  <c r="H2300" i="3"/>
  <c r="G2300" i="3"/>
  <c r="F2300" i="3"/>
  <c r="E2300" i="3"/>
  <c r="D2300" i="3"/>
  <c r="C2300" i="3"/>
  <c r="B2300" i="3"/>
  <c r="G2298" i="3"/>
  <c r="C2298" i="3"/>
  <c r="F2297" i="3"/>
  <c r="D2297" i="3"/>
  <c r="I2294" i="3"/>
  <c r="G2294" i="3"/>
  <c r="E2294" i="3"/>
  <c r="D2294" i="3"/>
  <c r="C2294" i="3"/>
  <c r="B2294" i="3"/>
  <c r="J2292" i="3"/>
  <c r="I2292" i="3"/>
  <c r="H2292" i="3"/>
  <c r="G2292" i="3"/>
  <c r="F2292" i="3"/>
  <c r="E2292" i="3"/>
  <c r="D2292" i="3"/>
  <c r="C2292" i="3"/>
  <c r="B2292" i="3"/>
  <c r="J2291" i="3"/>
  <c r="I2291" i="3"/>
  <c r="H2291" i="3"/>
  <c r="G2291" i="3"/>
  <c r="F2291" i="3"/>
  <c r="E2291" i="3"/>
  <c r="D2291" i="3"/>
  <c r="C2291" i="3"/>
  <c r="B2291" i="3"/>
  <c r="G2289" i="3"/>
  <c r="C2289" i="3"/>
  <c r="F2288" i="3"/>
  <c r="D2288" i="3"/>
  <c r="I2285" i="3"/>
  <c r="G2285" i="3"/>
  <c r="E2285" i="3"/>
  <c r="D2285" i="3"/>
  <c r="C2285" i="3"/>
  <c r="B2285" i="3"/>
  <c r="J2283" i="3"/>
  <c r="I2283" i="3"/>
  <c r="H2283" i="3"/>
  <c r="G2283" i="3"/>
  <c r="F2283" i="3"/>
  <c r="E2283" i="3"/>
  <c r="D2283" i="3"/>
  <c r="C2283" i="3"/>
  <c r="B2283" i="3"/>
  <c r="J2282" i="3"/>
  <c r="I2282" i="3"/>
  <c r="H2282" i="3"/>
  <c r="G2282" i="3"/>
  <c r="F2282" i="3"/>
  <c r="E2282" i="3"/>
  <c r="D2282" i="3"/>
  <c r="C2282" i="3"/>
  <c r="B2282" i="3"/>
  <c r="G2280" i="3"/>
  <c r="C2280" i="3"/>
  <c r="G2279" i="3"/>
  <c r="F2279" i="3"/>
  <c r="D2279" i="3"/>
  <c r="I2276" i="3"/>
  <c r="G2276" i="3"/>
  <c r="E2276" i="3"/>
  <c r="D2276" i="3"/>
  <c r="C2276" i="3"/>
  <c r="B2276" i="3"/>
  <c r="J2274" i="3"/>
  <c r="I2274" i="3"/>
  <c r="H2274" i="3"/>
  <c r="G2274" i="3"/>
  <c r="F2274" i="3"/>
  <c r="E2274" i="3"/>
  <c r="D2274" i="3"/>
  <c r="C2274" i="3"/>
  <c r="B2274" i="3"/>
  <c r="J2273" i="3"/>
  <c r="I2273" i="3"/>
  <c r="H2273" i="3"/>
  <c r="G2273" i="3"/>
  <c r="F2273" i="3"/>
  <c r="E2273" i="3"/>
  <c r="D2273" i="3"/>
  <c r="C2273" i="3"/>
  <c r="B2273" i="3"/>
  <c r="G2271" i="3"/>
  <c r="C2271" i="3"/>
  <c r="G2270" i="3"/>
  <c r="F2270" i="3"/>
  <c r="D2270" i="3"/>
  <c r="I2267" i="3"/>
  <c r="G2267" i="3"/>
  <c r="E2267" i="3"/>
  <c r="D2267" i="3"/>
  <c r="C2267" i="3"/>
  <c r="B2267" i="3"/>
  <c r="J2265" i="3"/>
  <c r="I2265" i="3"/>
  <c r="H2265" i="3"/>
  <c r="G2265" i="3"/>
  <c r="F2265" i="3"/>
  <c r="E2265" i="3"/>
  <c r="D2265" i="3"/>
  <c r="C2265" i="3"/>
  <c r="B2265" i="3"/>
  <c r="J2264" i="3"/>
  <c r="I2264" i="3"/>
  <c r="H2264" i="3"/>
  <c r="G2264" i="3"/>
  <c r="F2264" i="3"/>
  <c r="E2264" i="3"/>
  <c r="D2264" i="3"/>
  <c r="C2264" i="3"/>
  <c r="B2264" i="3"/>
  <c r="G2262" i="3"/>
  <c r="C2262" i="3"/>
  <c r="G2261" i="3"/>
  <c r="F2261" i="3"/>
  <c r="D2261" i="3"/>
  <c r="I2258" i="3"/>
  <c r="G2258" i="3"/>
  <c r="E2258" i="3"/>
  <c r="D2258" i="3"/>
  <c r="C2258" i="3"/>
  <c r="B2258" i="3"/>
  <c r="J2256" i="3"/>
  <c r="I2256" i="3"/>
  <c r="H2256" i="3"/>
  <c r="G2256" i="3"/>
  <c r="F2256" i="3"/>
  <c r="E2256" i="3"/>
  <c r="D2256" i="3"/>
  <c r="C2256" i="3"/>
  <c r="B2256" i="3"/>
  <c r="J2255" i="3"/>
  <c r="I2255" i="3"/>
  <c r="H2255" i="3"/>
  <c r="G2255" i="3"/>
  <c r="F2255" i="3"/>
  <c r="E2255" i="3"/>
  <c r="D2255" i="3"/>
  <c r="C2255" i="3"/>
  <c r="B2255" i="3"/>
  <c r="G2253" i="3"/>
  <c r="C2253" i="3"/>
  <c r="G2252" i="3"/>
  <c r="F2252" i="3"/>
  <c r="D2252" i="3"/>
  <c r="I2249" i="3"/>
  <c r="G2249" i="3"/>
  <c r="E2249" i="3"/>
  <c r="D2249" i="3"/>
  <c r="C2249" i="3"/>
  <c r="B2249" i="3"/>
  <c r="J2247" i="3"/>
  <c r="I2247" i="3"/>
  <c r="H2247" i="3"/>
  <c r="G2247" i="3"/>
  <c r="F2247" i="3"/>
  <c r="E2247" i="3"/>
  <c r="D2247" i="3"/>
  <c r="C2247" i="3"/>
  <c r="B2247" i="3"/>
  <c r="J2246" i="3"/>
  <c r="I2246" i="3"/>
  <c r="H2246" i="3"/>
  <c r="G2246" i="3"/>
  <c r="F2246" i="3"/>
  <c r="E2246" i="3"/>
  <c r="D2246" i="3"/>
  <c r="C2246" i="3"/>
  <c r="B2246" i="3"/>
  <c r="G2244" i="3"/>
  <c r="C2244" i="3"/>
  <c r="F2243" i="3"/>
  <c r="D2243" i="3"/>
  <c r="I2240" i="3"/>
  <c r="G2240" i="3"/>
  <c r="E2240" i="3"/>
  <c r="D2240" i="3"/>
  <c r="C2240" i="3"/>
  <c r="B2240" i="3"/>
  <c r="J2238" i="3"/>
  <c r="I2238" i="3"/>
  <c r="H2238" i="3"/>
  <c r="G2238" i="3"/>
  <c r="F2238" i="3"/>
  <c r="E2238" i="3"/>
  <c r="D2238" i="3"/>
  <c r="C2238" i="3"/>
  <c r="B2238" i="3"/>
  <c r="J2237" i="3"/>
  <c r="I2237" i="3"/>
  <c r="H2237" i="3"/>
  <c r="G2237" i="3"/>
  <c r="F2237" i="3"/>
  <c r="E2237" i="3"/>
  <c r="D2237" i="3"/>
  <c r="C2237" i="3"/>
  <c r="B2237" i="3"/>
  <c r="G2235" i="3"/>
  <c r="C2235" i="3"/>
  <c r="G2234" i="3"/>
  <c r="F2234" i="3"/>
  <c r="D2234" i="3"/>
  <c r="I2231" i="3"/>
  <c r="G2231" i="3"/>
  <c r="E2231" i="3"/>
  <c r="D2231" i="3"/>
  <c r="C2231" i="3"/>
  <c r="B2231" i="3"/>
  <c r="J2229" i="3"/>
  <c r="I2229" i="3"/>
  <c r="H2229" i="3"/>
  <c r="G2229" i="3"/>
  <c r="F2229" i="3"/>
  <c r="E2229" i="3"/>
  <c r="D2229" i="3"/>
  <c r="C2229" i="3"/>
  <c r="B2229" i="3"/>
  <c r="J2228" i="3"/>
  <c r="I2228" i="3"/>
  <c r="H2228" i="3"/>
  <c r="G2228" i="3"/>
  <c r="F2228" i="3"/>
  <c r="E2228" i="3"/>
  <c r="D2228" i="3"/>
  <c r="C2228" i="3"/>
  <c r="B2228" i="3"/>
  <c r="G2226" i="3"/>
  <c r="C2226" i="3"/>
  <c r="F2225" i="3"/>
  <c r="D2225" i="3"/>
  <c r="I2222" i="3"/>
  <c r="G2222" i="3"/>
  <c r="E2222" i="3"/>
  <c r="D2222" i="3"/>
  <c r="C2222" i="3"/>
  <c r="B2222" i="3"/>
  <c r="J2220" i="3"/>
  <c r="I2220" i="3"/>
  <c r="H2220" i="3"/>
  <c r="G2220" i="3"/>
  <c r="F2220" i="3"/>
  <c r="E2220" i="3"/>
  <c r="D2220" i="3"/>
  <c r="C2220" i="3"/>
  <c r="B2220" i="3"/>
  <c r="J2219" i="3"/>
  <c r="I2219" i="3"/>
  <c r="H2219" i="3"/>
  <c r="G2219" i="3"/>
  <c r="F2219" i="3"/>
  <c r="E2219" i="3"/>
  <c r="D2219" i="3"/>
  <c r="C2219" i="3"/>
  <c r="B2219" i="3"/>
  <c r="G2217" i="3"/>
  <c r="C2217" i="3"/>
  <c r="G2216" i="3"/>
  <c r="F2216" i="3"/>
  <c r="D2216" i="3"/>
  <c r="I2213" i="3"/>
  <c r="G2213" i="3"/>
  <c r="E2213" i="3"/>
  <c r="D2213" i="3"/>
  <c r="C2213" i="3"/>
  <c r="B2213" i="3"/>
  <c r="J2211" i="3"/>
  <c r="I2211" i="3"/>
  <c r="H2211" i="3"/>
  <c r="G2211" i="3"/>
  <c r="F2211" i="3"/>
  <c r="E2211" i="3"/>
  <c r="D2211" i="3"/>
  <c r="C2211" i="3"/>
  <c r="B2211" i="3"/>
  <c r="J2210" i="3"/>
  <c r="I2210" i="3"/>
  <c r="H2210" i="3"/>
  <c r="G2210" i="3"/>
  <c r="F2210" i="3"/>
  <c r="E2210" i="3"/>
  <c r="D2210" i="3"/>
  <c r="C2210" i="3"/>
  <c r="B2210" i="3"/>
  <c r="G2208" i="3"/>
  <c r="C2208" i="3"/>
  <c r="G2207" i="3"/>
  <c r="F2207" i="3"/>
  <c r="D2207" i="3"/>
  <c r="I2204" i="3"/>
  <c r="G2204" i="3"/>
  <c r="E2204" i="3"/>
  <c r="D2204" i="3"/>
  <c r="C2204" i="3"/>
  <c r="B2204" i="3"/>
  <c r="J2202" i="3"/>
  <c r="I2202" i="3"/>
  <c r="H2202" i="3"/>
  <c r="G2202" i="3"/>
  <c r="F2202" i="3"/>
  <c r="E2202" i="3"/>
  <c r="D2202" i="3"/>
  <c r="C2202" i="3"/>
  <c r="B2202" i="3"/>
  <c r="J2201" i="3"/>
  <c r="I2201" i="3"/>
  <c r="H2201" i="3"/>
  <c r="G2201" i="3"/>
  <c r="F2201" i="3"/>
  <c r="E2201" i="3"/>
  <c r="D2201" i="3"/>
  <c r="C2201" i="3"/>
  <c r="B2201" i="3"/>
  <c r="G2199" i="3"/>
  <c r="C2199" i="3"/>
  <c r="G2198" i="3"/>
  <c r="F2198" i="3"/>
  <c r="D2198" i="3"/>
  <c r="I2195" i="3"/>
  <c r="G2195" i="3"/>
  <c r="E2195" i="3"/>
  <c r="D2195" i="3"/>
  <c r="C2195" i="3"/>
  <c r="B2195" i="3"/>
  <c r="J2193" i="3"/>
  <c r="I2193" i="3"/>
  <c r="H2193" i="3"/>
  <c r="G2193" i="3"/>
  <c r="F2193" i="3"/>
  <c r="E2193" i="3"/>
  <c r="D2193" i="3"/>
  <c r="C2193" i="3"/>
  <c r="B2193" i="3"/>
  <c r="J2192" i="3"/>
  <c r="I2192" i="3"/>
  <c r="H2192" i="3"/>
  <c r="G2192" i="3"/>
  <c r="F2192" i="3"/>
  <c r="E2192" i="3"/>
  <c r="D2192" i="3"/>
  <c r="C2192" i="3"/>
  <c r="B2192" i="3"/>
  <c r="G2190" i="3"/>
  <c r="C2190" i="3"/>
  <c r="G2189" i="3"/>
  <c r="F2189" i="3"/>
  <c r="D2189" i="3"/>
  <c r="I2186" i="3"/>
  <c r="G2186" i="3"/>
  <c r="E2186" i="3"/>
  <c r="D2186" i="3"/>
  <c r="C2186" i="3"/>
  <c r="B2186" i="3"/>
  <c r="J2184" i="3"/>
  <c r="I2184" i="3"/>
  <c r="H2184" i="3"/>
  <c r="G2184" i="3"/>
  <c r="F2184" i="3"/>
  <c r="E2184" i="3"/>
  <c r="D2184" i="3"/>
  <c r="C2184" i="3"/>
  <c r="B2184" i="3"/>
  <c r="J2183" i="3"/>
  <c r="I2183" i="3"/>
  <c r="H2183" i="3"/>
  <c r="G2183" i="3"/>
  <c r="F2183" i="3"/>
  <c r="E2183" i="3"/>
  <c r="D2183" i="3"/>
  <c r="C2183" i="3"/>
  <c r="B2183" i="3"/>
  <c r="G2181" i="3"/>
  <c r="C2181" i="3"/>
  <c r="G2180" i="3"/>
  <c r="F2180" i="3"/>
  <c r="D2180" i="3"/>
  <c r="I2177" i="3"/>
  <c r="G2177" i="3"/>
  <c r="E2177" i="3"/>
  <c r="D2177" i="3"/>
  <c r="C2177" i="3"/>
  <c r="B2177" i="3"/>
  <c r="J2175" i="3"/>
  <c r="I2175" i="3"/>
  <c r="H2175" i="3"/>
  <c r="G2175" i="3"/>
  <c r="F2175" i="3"/>
  <c r="E2175" i="3"/>
  <c r="D2175" i="3"/>
  <c r="C2175" i="3"/>
  <c r="B2175" i="3"/>
  <c r="J2174" i="3"/>
  <c r="I2174" i="3"/>
  <c r="H2174" i="3"/>
  <c r="G2174" i="3"/>
  <c r="F2174" i="3"/>
  <c r="E2174" i="3"/>
  <c r="D2174" i="3"/>
  <c r="C2174" i="3"/>
  <c r="B2174" i="3"/>
  <c r="G2172" i="3"/>
  <c r="C2172" i="3"/>
  <c r="F2171" i="3"/>
  <c r="D2171" i="3"/>
  <c r="I2168" i="3"/>
  <c r="G2168" i="3"/>
  <c r="E2168" i="3"/>
  <c r="D2168" i="3"/>
  <c r="C2168" i="3"/>
  <c r="B2168" i="3"/>
  <c r="J2166" i="3"/>
  <c r="I2166" i="3"/>
  <c r="H2166" i="3"/>
  <c r="G2166" i="3"/>
  <c r="F2166" i="3"/>
  <c r="E2166" i="3"/>
  <c r="D2166" i="3"/>
  <c r="C2166" i="3"/>
  <c r="B2166" i="3"/>
  <c r="J2165" i="3"/>
  <c r="I2165" i="3"/>
  <c r="H2165" i="3"/>
  <c r="G2165" i="3"/>
  <c r="F2165" i="3"/>
  <c r="E2165" i="3"/>
  <c r="D2165" i="3"/>
  <c r="C2165" i="3"/>
  <c r="B2165" i="3"/>
  <c r="G2163" i="3"/>
  <c r="C2163" i="3"/>
  <c r="G2162" i="3"/>
  <c r="F2162" i="3"/>
  <c r="D2162" i="3"/>
  <c r="I2159" i="3"/>
  <c r="G2159" i="3"/>
  <c r="E2159" i="3"/>
  <c r="D2159" i="3"/>
  <c r="C2159" i="3"/>
  <c r="B2159" i="3"/>
  <c r="J2157" i="3"/>
  <c r="I2157" i="3"/>
  <c r="H2157" i="3"/>
  <c r="G2157" i="3"/>
  <c r="F2157" i="3"/>
  <c r="E2157" i="3"/>
  <c r="D2157" i="3"/>
  <c r="C2157" i="3"/>
  <c r="B2157" i="3"/>
  <c r="J2156" i="3"/>
  <c r="I2156" i="3"/>
  <c r="H2156" i="3"/>
  <c r="G2156" i="3"/>
  <c r="F2156" i="3"/>
  <c r="E2156" i="3"/>
  <c r="D2156" i="3"/>
  <c r="C2156" i="3"/>
  <c r="B2156" i="3"/>
  <c r="G2154" i="3"/>
  <c r="C2154" i="3"/>
  <c r="G2153" i="3"/>
  <c r="F2153" i="3"/>
  <c r="D2153" i="3"/>
  <c r="I2150" i="3"/>
  <c r="G2150" i="3"/>
  <c r="E2150" i="3"/>
  <c r="D2150" i="3"/>
  <c r="C2150" i="3"/>
  <c r="B2150" i="3"/>
  <c r="J2148" i="3"/>
  <c r="I2148" i="3"/>
  <c r="H2148" i="3"/>
  <c r="G2148" i="3"/>
  <c r="F2148" i="3"/>
  <c r="E2148" i="3"/>
  <c r="D2148" i="3"/>
  <c r="C2148" i="3"/>
  <c r="B2148" i="3"/>
  <c r="J2147" i="3"/>
  <c r="I2147" i="3"/>
  <c r="H2147" i="3"/>
  <c r="G2147" i="3"/>
  <c r="F2147" i="3"/>
  <c r="E2147" i="3"/>
  <c r="D2147" i="3"/>
  <c r="C2147" i="3"/>
  <c r="B2147" i="3"/>
  <c r="G2145" i="3"/>
  <c r="C2145" i="3"/>
  <c r="G2144" i="3"/>
  <c r="F2144" i="3"/>
  <c r="D2144" i="3"/>
  <c r="I2141" i="3"/>
  <c r="G2141" i="3"/>
  <c r="E2141" i="3"/>
  <c r="D2141" i="3"/>
  <c r="C2141" i="3"/>
  <c r="B2141" i="3"/>
  <c r="J2139" i="3"/>
  <c r="I2139" i="3"/>
  <c r="H2139" i="3"/>
  <c r="G2139" i="3"/>
  <c r="F2139" i="3"/>
  <c r="E2139" i="3"/>
  <c r="D2139" i="3"/>
  <c r="C2139" i="3"/>
  <c r="B2139" i="3"/>
  <c r="J2138" i="3"/>
  <c r="I2138" i="3"/>
  <c r="H2138" i="3"/>
  <c r="G2138" i="3"/>
  <c r="F2138" i="3"/>
  <c r="E2138" i="3"/>
  <c r="D2138" i="3"/>
  <c r="C2138" i="3"/>
  <c r="B2138" i="3"/>
  <c r="G2136" i="3"/>
  <c r="C2136" i="3"/>
  <c r="G2135" i="3"/>
  <c r="F2135" i="3"/>
  <c r="D2135" i="3"/>
  <c r="I2132" i="3"/>
  <c r="G2132" i="3"/>
  <c r="E2132" i="3"/>
  <c r="D2132" i="3"/>
  <c r="C2132" i="3"/>
  <c r="B2132" i="3"/>
  <c r="J2130" i="3"/>
  <c r="I2130" i="3"/>
  <c r="H2130" i="3"/>
  <c r="G2130" i="3"/>
  <c r="F2130" i="3"/>
  <c r="E2130" i="3"/>
  <c r="D2130" i="3"/>
  <c r="C2130" i="3"/>
  <c r="B2130" i="3"/>
  <c r="J2129" i="3"/>
  <c r="I2129" i="3"/>
  <c r="H2129" i="3"/>
  <c r="G2129" i="3"/>
  <c r="F2129" i="3"/>
  <c r="E2129" i="3"/>
  <c r="D2129" i="3"/>
  <c r="C2129" i="3"/>
  <c r="B2129" i="3"/>
  <c r="G2127" i="3"/>
  <c r="C2127" i="3"/>
  <c r="G2126" i="3"/>
  <c r="F2126" i="3"/>
  <c r="D2126" i="3"/>
  <c r="I2123" i="3"/>
  <c r="G2123" i="3"/>
  <c r="E2123" i="3"/>
  <c r="D2123" i="3"/>
  <c r="C2123" i="3"/>
  <c r="B2123" i="3"/>
  <c r="J2121" i="3"/>
  <c r="I2121" i="3"/>
  <c r="H2121" i="3"/>
  <c r="G2121" i="3"/>
  <c r="F2121" i="3"/>
  <c r="E2121" i="3"/>
  <c r="D2121" i="3"/>
  <c r="C2121" i="3"/>
  <c r="B2121" i="3"/>
  <c r="J2120" i="3"/>
  <c r="I2120" i="3"/>
  <c r="H2120" i="3"/>
  <c r="G2120" i="3"/>
  <c r="F2120" i="3"/>
  <c r="E2120" i="3"/>
  <c r="D2120" i="3"/>
  <c r="C2120" i="3"/>
  <c r="B2120" i="3"/>
  <c r="G2118" i="3"/>
  <c r="C2118" i="3"/>
  <c r="G2117" i="3"/>
  <c r="F2117" i="3"/>
  <c r="D2117" i="3"/>
  <c r="I2114" i="3"/>
  <c r="G2114" i="3"/>
  <c r="E2114" i="3"/>
  <c r="D2114" i="3"/>
  <c r="C2114" i="3"/>
  <c r="B2114" i="3"/>
  <c r="J2112" i="3"/>
  <c r="I2112" i="3"/>
  <c r="H2112" i="3"/>
  <c r="G2112" i="3"/>
  <c r="F2112" i="3"/>
  <c r="E2112" i="3"/>
  <c r="D2112" i="3"/>
  <c r="C2112" i="3"/>
  <c r="B2112" i="3"/>
  <c r="J2111" i="3"/>
  <c r="I2111" i="3"/>
  <c r="H2111" i="3"/>
  <c r="G2111" i="3"/>
  <c r="F2111" i="3"/>
  <c r="E2111" i="3"/>
  <c r="D2111" i="3"/>
  <c r="C2111" i="3"/>
  <c r="B2111" i="3"/>
  <c r="G2109" i="3"/>
  <c r="C2109" i="3"/>
  <c r="G2108" i="3"/>
  <c r="F2108" i="3"/>
  <c r="D2108" i="3"/>
  <c r="I2105" i="3"/>
  <c r="G2105" i="3"/>
  <c r="E2105" i="3"/>
  <c r="D2105" i="3"/>
  <c r="C2105" i="3"/>
  <c r="B2105" i="3"/>
  <c r="J2103" i="3"/>
  <c r="I2103" i="3"/>
  <c r="H2103" i="3"/>
  <c r="G2103" i="3"/>
  <c r="F2103" i="3"/>
  <c r="E2103" i="3"/>
  <c r="D2103" i="3"/>
  <c r="C2103" i="3"/>
  <c r="B2103" i="3"/>
  <c r="J2102" i="3"/>
  <c r="I2102" i="3"/>
  <c r="H2102" i="3"/>
  <c r="G2102" i="3"/>
  <c r="F2102" i="3"/>
  <c r="E2102" i="3"/>
  <c r="D2102" i="3"/>
  <c r="C2102" i="3"/>
  <c r="B2102" i="3"/>
  <c r="G2100" i="3"/>
  <c r="C2100" i="3"/>
  <c r="G2099" i="3"/>
  <c r="F2099" i="3"/>
  <c r="D2099" i="3"/>
  <c r="I2096" i="3"/>
  <c r="G2096" i="3"/>
  <c r="E2096" i="3"/>
  <c r="D2096" i="3"/>
  <c r="C2096" i="3"/>
  <c r="B2096" i="3"/>
  <c r="J2094" i="3"/>
  <c r="I2094" i="3"/>
  <c r="H2094" i="3"/>
  <c r="G2094" i="3"/>
  <c r="F2094" i="3"/>
  <c r="E2094" i="3"/>
  <c r="D2094" i="3"/>
  <c r="C2094" i="3"/>
  <c r="B2094" i="3"/>
  <c r="J2093" i="3"/>
  <c r="I2093" i="3"/>
  <c r="H2093" i="3"/>
  <c r="G2093" i="3"/>
  <c r="F2093" i="3"/>
  <c r="E2093" i="3"/>
  <c r="D2093" i="3"/>
  <c r="C2093" i="3"/>
  <c r="B2093" i="3"/>
  <c r="G2091" i="3"/>
  <c r="C2091" i="3"/>
  <c r="F2090" i="3"/>
  <c r="D2090" i="3"/>
  <c r="I2087" i="3"/>
  <c r="G2087" i="3"/>
  <c r="E2087" i="3"/>
  <c r="D2087" i="3"/>
  <c r="C2087" i="3"/>
  <c r="B2087" i="3"/>
  <c r="J2085" i="3"/>
  <c r="I2085" i="3"/>
  <c r="H2085" i="3"/>
  <c r="G2085" i="3"/>
  <c r="F2085" i="3"/>
  <c r="E2085" i="3"/>
  <c r="D2085" i="3"/>
  <c r="C2085" i="3"/>
  <c r="B2085" i="3"/>
  <c r="J2084" i="3"/>
  <c r="I2084" i="3"/>
  <c r="H2084" i="3"/>
  <c r="G2084" i="3"/>
  <c r="F2084" i="3"/>
  <c r="E2084" i="3"/>
  <c r="D2084" i="3"/>
  <c r="C2084" i="3"/>
  <c r="B2084" i="3"/>
  <c r="G2082" i="3"/>
  <c r="C2082" i="3"/>
  <c r="G2081" i="3"/>
  <c r="F2081" i="3"/>
  <c r="D2081" i="3"/>
  <c r="I2078" i="3"/>
  <c r="G2078" i="3"/>
  <c r="E2078" i="3"/>
  <c r="D2078" i="3"/>
  <c r="C2078" i="3"/>
  <c r="B2078" i="3"/>
  <c r="J2076" i="3"/>
  <c r="I2076" i="3"/>
  <c r="H2076" i="3"/>
  <c r="G2076" i="3"/>
  <c r="F2076" i="3"/>
  <c r="E2076" i="3"/>
  <c r="D2076" i="3"/>
  <c r="C2076" i="3"/>
  <c r="B2076" i="3"/>
  <c r="J2075" i="3"/>
  <c r="I2075" i="3"/>
  <c r="H2075" i="3"/>
  <c r="G2075" i="3"/>
  <c r="F2075" i="3"/>
  <c r="E2075" i="3"/>
  <c r="D2075" i="3"/>
  <c r="C2075" i="3"/>
  <c r="B2075" i="3"/>
  <c r="G2073" i="3"/>
  <c r="C2073" i="3"/>
  <c r="G2072" i="3"/>
  <c r="F2072" i="3"/>
  <c r="D2072" i="3"/>
  <c r="I2069" i="3"/>
  <c r="G2069" i="3"/>
  <c r="E2069" i="3"/>
  <c r="D2069" i="3"/>
  <c r="C2069" i="3"/>
  <c r="B2069" i="3"/>
  <c r="J2067" i="3"/>
  <c r="I2067" i="3"/>
  <c r="H2067" i="3"/>
  <c r="G2067" i="3"/>
  <c r="F2067" i="3"/>
  <c r="E2067" i="3"/>
  <c r="D2067" i="3"/>
  <c r="C2067" i="3"/>
  <c r="B2067" i="3"/>
  <c r="J2066" i="3"/>
  <c r="I2066" i="3"/>
  <c r="H2066" i="3"/>
  <c r="G2066" i="3"/>
  <c r="F2066" i="3"/>
  <c r="E2066" i="3"/>
  <c r="D2066" i="3"/>
  <c r="C2066" i="3"/>
  <c r="B2066" i="3"/>
  <c r="G2064" i="3"/>
  <c r="C2064" i="3"/>
  <c r="G2063" i="3"/>
  <c r="F2063" i="3"/>
  <c r="D2063" i="3"/>
  <c r="I2060" i="3"/>
  <c r="G2060" i="3"/>
  <c r="E2060" i="3"/>
  <c r="D2060" i="3"/>
  <c r="C2060" i="3"/>
  <c r="B2060" i="3"/>
  <c r="J2058" i="3"/>
  <c r="I2058" i="3"/>
  <c r="H2058" i="3"/>
  <c r="G2058" i="3"/>
  <c r="F2058" i="3"/>
  <c r="E2058" i="3"/>
  <c r="D2058" i="3"/>
  <c r="C2058" i="3"/>
  <c r="B2058" i="3"/>
  <c r="J2057" i="3"/>
  <c r="I2057" i="3"/>
  <c r="H2057" i="3"/>
  <c r="G2057" i="3"/>
  <c r="F2057" i="3"/>
  <c r="E2057" i="3"/>
  <c r="D2057" i="3"/>
  <c r="C2057" i="3"/>
  <c r="B2057" i="3"/>
  <c r="G2055" i="3"/>
  <c r="C2055" i="3"/>
  <c r="G2054" i="3"/>
  <c r="F2054" i="3"/>
  <c r="D2054" i="3"/>
  <c r="I2051" i="3"/>
  <c r="G2051" i="3"/>
  <c r="E2051" i="3"/>
  <c r="D2051" i="3"/>
  <c r="C2051" i="3"/>
  <c r="B2051" i="3"/>
  <c r="J2049" i="3"/>
  <c r="I2049" i="3"/>
  <c r="H2049" i="3"/>
  <c r="G2049" i="3"/>
  <c r="F2049" i="3"/>
  <c r="E2049" i="3"/>
  <c r="D2049" i="3"/>
  <c r="C2049" i="3"/>
  <c r="B2049" i="3"/>
  <c r="J2048" i="3"/>
  <c r="I2048" i="3"/>
  <c r="H2048" i="3"/>
  <c r="G2048" i="3"/>
  <c r="F2048" i="3"/>
  <c r="E2048" i="3"/>
  <c r="D2048" i="3"/>
  <c r="C2048" i="3"/>
  <c r="B2048" i="3"/>
  <c r="G2046" i="3"/>
  <c r="C2046" i="3"/>
  <c r="G2045" i="3"/>
  <c r="F2045" i="3"/>
  <c r="D2045" i="3"/>
  <c r="I2042" i="3"/>
  <c r="G2042" i="3"/>
  <c r="E2042" i="3"/>
  <c r="D2042" i="3"/>
  <c r="C2042" i="3"/>
  <c r="B2042" i="3"/>
  <c r="J2040" i="3"/>
  <c r="I2040" i="3"/>
  <c r="H2040" i="3"/>
  <c r="G2040" i="3"/>
  <c r="F2040" i="3"/>
  <c r="E2040" i="3"/>
  <c r="D2040" i="3"/>
  <c r="C2040" i="3"/>
  <c r="B2040" i="3"/>
  <c r="J2039" i="3"/>
  <c r="I2039" i="3"/>
  <c r="H2039" i="3"/>
  <c r="G2039" i="3"/>
  <c r="F2039" i="3"/>
  <c r="E2039" i="3"/>
  <c r="D2039" i="3"/>
  <c r="C2039" i="3"/>
  <c r="B2039" i="3"/>
  <c r="G2037" i="3"/>
  <c r="C2037" i="3"/>
  <c r="G2036" i="3"/>
  <c r="F2036" i="3"/>
  <c r="D2036" i="3"/>
  <c r="I2033" i="3"/>
  <c r="G2033" i="3"/>
  <c r="E2033" i="3"/>
  <c r="D2033" i="3"/>
  <c r="C2033" i="3"/>
  <c r="B2033" i="3"/>
  <c r="J2031" i="3"/>
  <c r="I2031" i="3"/>
  <c r="H2031" i="3"/>
  <c r="G2031" i="3"/>
  <c r="F2031" i="3"/>
  <c r="E2031" i="3"/>
  <c r="D2031" i="3"/>
  <c r="C2031" i="3"/>
  <c r="B2031" i="3"/>
  <c r="J2030" i="3"/>
  <c r="I2030" i="3"/>
  <c r="H2030" i="3"/>
  <c r="G2030" i="3"/>
  <c r="F2030" i="3"/>
  <c r="E2030" i="3"/>
  <c r="D2030" i="3"/>
  <c r="C2030" i="3"/>
  <c r="B2030" i="3"/>
  <c r="G2028" i="3"/>
  <c r="C2028" i="3"/>
  <c r="G2027" i="3"/>
  <c r="F2027" i="3"/>
  <c r="D2027" i="3"/>
  <c r="I2024" i="3"/>
  <c r="G2024" i="3"/>
  <c r="E2024" i="3"/>
  <c r="D2024" i="3"/>
  <c r="C2024" i="3"/>
  <c r="B2024" i="3"/>
  <c r="J2022" i="3"/>
  <c r="I2022" i="3"/>
  <c r="H2022" i="3"/>
  <c r="G2022" i="3"/>
  <c r="F2022" i="3"/>
  <c r="E2022" i="3"/>
  <c r="D2022" i="3"/>
  <c r="C2022" i="3"/>
  <c r="B2022" i="3"/>
  <c r="J2021" i="3"/>
  <c r="I2021" i="3"/>
  <c r="H2021" i="3"/>
  <c r="G2021" i="3"/>
  <c r="F2021" i="3"/>
  <c r="E2021" i="3"/>
  <c r="D2021" i="3"/>
  <c r="C2021" i="3"/>
  <c r="B2021" i="3"/>
  <c r="G2019" i="3"/>
  <c r="C2019" i="3"/>
  <c r="F2018" i="3"/>
  <c r="D2018" i="3"/>
  <c r="I2015" i="3"/>
  <c r="G2015" i="3"/>
  <c r="E2015" i="3"/>
  <c r="D2015" i="3"/>
  <c r="C2015" i="3"/>
  <c r="B2015" i="3"/>
  <c r="J2013" i="3"/>
  <c r="I2013" i="3"/>
  <c r="H2013" i="3"/>
  <c r="G2013" i="3"/>
  <c r="F2013" i="3"/>
  <c r="E2013" i="3"/>
  <c r="D2013" i="3"/>
  <c r="C2013" i="3"/>
  <c r="B2013" i="3"/>
  <c r="J2012" i="3"/>
  <c r="I2012" i="3"/>
  <c r="H2012" i="3"/>
  <c r="G2012" i="3"/>
  <c r="F2012" i="3"/>
  <c r="E2012" i="3"/>
  <c r="D2012" i="3"/>
  <c r="C2012" i="3"/>
  <c r="B2012" i="3"/>
  <c r="G2010" i="3"/>
  <c r="C2010" i="3"/>
  <c r="G2009" i="3"/>
  <c r="F2009" i="3"/>
  <c r="D2009" i="3"/>
  <c r="I2006" i="3"/>
  <c r="G2006" i="3"/>
  <c r="E2006" i="3"/>
  <c r="D2006" i="3"/>
  <c r="C2006" i="3"/>
  <c r="B2006" i="3"/>
  <c r="J2004" i="3"/>
  <c r="I2004" i="3"/>
  <c r="H2004" i="3"/>
  <c r="G2004" i="3"/>
  <c r="F2004" i="3"/>
  <c r="E2004" i="3"/>
  <c r="D2004" i="3"/>
  <c r="C2004" i="3"/>
  <c r="B2004" i="3"/>
  <c r="J2003" i="3"/>
  <c r="I2003" i="3"/>
  <c r="H2003" i="3"/>
  <c r="G2003" i="3"/>
  <c r="F2003" i="3"/>
  <c r="E2003" i="3"/>
  <c r="D2003" i="3"/>
  <c r="C2003" i="3"/>
  <c r="B2003" i="3"/>
  <c r="G2001" i="3"/>
  <c r="C2001" i="3"/>
  <c r="F2000" i="3"/>
  <c r="D2000" i="3"/>
  <c r="I1997" i="3"/>
  <c r="G1997" i="3"/>
  <c r="E1997" i="3"/>
  <c r="D1997" i="3"/>
  <c r="C1997" i="3"/>
  <c r="B1997" i="3"/>
  <c r="J1995" i="3"/>
  <c r="I1995" i="3"/>
  <c r="H1995" i="3"/>
  <c r="G1995" i="3"/>
  <c r="F1995" i="3"/>
  <c r="E1995" i="3"/>
  <c r="D1995" i="3"/>
  <c r="C1995" i="3"/>
  <c r="B1995" i="3"/>
  <c r="J1994" i="3"/>
  <c r="I1994" i="3"/>
  <c r="H1994" i="3"/>
  <c r="G1994" i="3"/>
  <c r="F1994" i="3"/>
  <c r="E1994" i="3"/>
  <c r="D1994" i="3"/>
  <c r="C1994" i="3"/>
  <c r="B1994" i="3"/>
  <c r="G1992" i="3"/>
  <c r="C1992" i="3"/>
  <c r="F1991" i="3"/>
  <c r="D1991" i="3"/>
  <c r="I1988" i="3"/>
  <c r="G1988" i="3"/>
  <c r="E1988" i="3"/>
  <c r="D1988" i="3"/>
  <c r="C1988" i="3"/>
  <c r="B1988" i="3"/>
  <c r="J1986" i="3"/>
  <c r="I1986" i="3"/>
  <c r="H1986" i="3"/>
  <c r="G1986" i="3"/>
  <c r="F1986" i="3"/>
  <c r="E1986" i="3"/>
  <c r="D1986" i="3"/>
  <c r="C1986" i="3"/>
  <c r="B1986" i="3"/>
  <c r="J1985" i="3"/>
  <c r="I1985" i="3"/>
  <c r="H1985" i="3"/>
  <c r="G1985" i="3"/>
  <c r="F1985" i="3"/>
  <c r="E1985" i="3"/>
  <c r="D1985" i="3"/>
  <c r="C1985" i="3"/>
  <c r="B1985" i="3"/>
  <c r="G1983" i="3"/>
  <c r="C1983" i="3"/>
  <c r="G1982" i="3"/>
  <c r="F1982" i="3"/>
  <c r="D1982" i="3"/>
  <c r="I1979" i="3"/>
  <c r="G1979" i="3"/>
  <c r="E1979" i="3"/>
  <c r="D1979" i="3"/>
  <c r="C1979" i="3"/>
  <c r="B1979" i="3"/>
  <c r="J1977" i="3"/>
  <c r="I1977" i="3"/>
  <c r="H1977" i="3"/>
  <c r="G1977" i="3"/>
  <c r="F1977" i="3"/>
  <c r="E1977" i="3"/>
  <c r="D1977" i="3"/>
  <c r="C1977" i="3"/>
  <c r="B1977" i="3"/>
  <c r="J1976" i="3"/>
  <c r="I1976" i="3"/>
  <c r="H1976" i="3"/>
  <c r="G1976" i="3"/>
  <c r="F1976" i="3"/>
  <c r="E1976" i="3"/>
  <c r="D1976" i="3"/>
  <c r="C1976" i="3"/>
  <c r="B1976" i="3"/>
  <c r="G1974" i="3"/>
  <c r="C1974" i="3"/>
  <c r="F1973" i="3"/>
  <c r="D1973" i="3"/>
  <c r="I1970" i="3"/>
  <c r="G1970" i="3"/>
  <c r="E1970" i="3"/>
  <c r="D1970" i="3"/>
  <c r="C1970" i="3"/>
  <c r="B1970" i="3"/>
  <c r="J1968" i="3"/>
  <c r="I1968" i="3"/>
  <c r="H1968" i="3"/>
  <c r="G1968" i="3"/>
  <c r="F1968" i="3"/>
  <c r="E1968" i="3"/>
  <c r="D1968" i="3"/>
  <c r="C1968" i="3"/>
  <c r="B1968" i="3"/>
  <c r="J1967" i="3"/>
  <c r="I1967" i="3"/>
  <c r="H1967" i="3"/>
  <c r="G1967" i="3"/>
  <c r="F1967" i="3"/>
  <c r="E1967" i="3"/>
  <c r="D1967" i="3"/>
  <c r="C1967" i="3"/>
  <c r="B1967" i="3"/>
  <c r="G1965" i="3"/>
  <c r="C1965" i="3"/>
  <c r="F1964" i="3"/>
  <c r="D1964" i="3"/>
  <c r="I1961" i="3"/>
  <c r="G1961" i="3"/>
  <c r="E1961" i="3"/>
  <c r="D1961" i="3"/>
  <c r="C1961" i="3"/>
  <c r="B1961" i="3"/>
  <c r="J1959" i="3"/>
  <c r="I1959" i="3"/>
  <c r="H1959" i="3"/>
  <c r="G1959" i="3"/>
  <c r="F1959" i="3"/>
  <c r="E1959" i="3"/>
  <c r="D1959" i="3"/>
  <c r="C1959" i="3"/>
  <c r="B1959" i="3"/>
  <c r="J1958" i="3"/>
  <c r="I1958" i="3"/>
  <c r="H1958" i="3"/>
  <c r="G1958" i="3"/>
  <c r="F1958" i="3"/>
  <c r="E1958" i="3"/>
  <c r="D1958" i="3"/>
  <c r="C1958" i="3"/>
  <c r="B1958" i="3"/>
  <c r="G1956" i="3"/>
  <c r="C1956" i="3"/>
  <c r="F1955" i="3"/>
  <c r="D1955" i="3"/>
  <c r="I1952" i="3"/>
  <c r="G1952" i="3"/>
  <c r="E1952" i="3"/>
  <c r="D1952" i="3"/>
  <c r="C1952" i="3"/>
  <c r="B1952" i="3"/>
  <c r="J1950" i="3"/>
  <c r="I1950" i="3"/>
  <c r="H1950" i="3"/>
  <c r="G1950" i="3"/>
  <c r="F1950" i="3"/>
  <c r="E1950" i="3"/>
  <c r="D1950" i="3"/>
  <c r="C1950" i="3"/>
  <c r="B1950" i="3"/>
  <c r="J1949" i="3"/>
  <c r="I1949" i="3"/>
  <c r="H1949" i="3"/>
  <c r="G1949" i="3"/>
  <c r="F1949" i="3"/>
  <c r="E1949" i="3"/>
  <c r="D1949" i="3"/>
  <c r="C1949" i="3"/>
  <c r="B1949" i="3"/>
  <c r="G1947" i="3"/>
  <c r="C1947" i="3"/>
  <c r="F1946" i="3"/>
  <c r="D1946" i="3"/>
  <c r="I1943" i="3"/>
  <c r="G1943" i="3"/>
  <c r="E1943" i="3"/>
  <c r="D1943" i="3"/>
  <c r="C1943" i="3"/>
  <c r="B1943" i="3"/>
  <c r="J1941" i="3"/>
  <c r="I1941" i="3"/>
  <c r="H1941" i="3"/>
  <c r="G1941" i="3"/>
  <c r="F1941" i="3"/>
  <c r="E1941" i="3"/>
  <c r="D1941" i="3"/>
  <c r="C1941" i="3"/>
  <c r="B1941" i="3"/>
  <c r="J1940" i="3"/>
  <c r="I1940" i="3"/>
  <c r="H1940" i="3"/>
  <c r="G1940" i="3"/>
  <c r="F1940" i="3"/>
  <c r="E1940" i="3"/>
  <c r="D1940" i="3"/>
  <c r="C1940" i="3"/>
  <c r="B1940" i="3"/>
  <c r="G1938" i="3"/>
  <c r="C1938" i="3"/>
  <c r="F1937" i="3"/>
  <c r="D1937" i="3"/>
  <c r="I1934" i="3"/>
  <c r="G1934" i="3"/>
  <c r="E1934" i="3"/>
  <c r="D1934" i="3"/>
  <c r="C1934" i="3"/>
  <c r="B1934" i="3"/>
  <c r="J1932" i="3"/>
  <c r="I1932" i="3"/>
  <c r="H1932" i="3"/>
  <c r="G1932" i="3"/>
  <c r="F1932" i="3"/>
  <c r="E1932" i="3"/>
  <c r="D1932" i="3"/>
  <c r="C1932" i="3"/>
  <c r="B1932" i="3"/>
  <c r="J1931" i="3"/>
  <c r="I1931" i="3"/>
  <c r="H1931" i="3"/>
  <c r="G1931" i="3"/>
  <c r="F1931" i="3"/>
  <c r="E1931" i="3"/>
  <c r="D1931" i="3"/>
  <c r="C1931" i="3"/>
  <c r="B1931" i="3"/>
  <c r="G1929" i="3"/>
  <c r="C1929" i="3"/>
  <c r="G1928" i="3"/>
  <c r="F1928" i="3"/>
  <c r="D1928" i="3"/>
  <c r="I1925" i="3"/>
  <c r="G1925" i="3"/>
  <c r="E1925" i="3"/>
  <c r="D1925" i="3"/>
  <c r="C1925" i="3"/>
  <c r="B1925" i="3"/>
  <c r="J1923" i="3"/>
  <c r="I1923" i="3"/>
  <c r="H1923" i="3"/>
  <c r="G1923" i="3"/>
  <c r="F1923" i="3"/>
  <c r="E1923" i="3"/>
  <c r="D1923" i="3"/>
  <c r="C1923" i="3"/>
  <c r="B1923" i="3"/>
  <c r="J1922" i="3"/>
  <c r="I1922" i="3"/>
  <c r="H1922" i="3"/>
  <c r="G1922" i="3"/>
  <c r="F1922" i="3"/>
  <c r="E1922" i="3"/>
  <c r="D1922" i="3"/>
  <c r="C1922" i="3"/>
  <c r="B1922" i="3"/>
  <c r="G1920" i="3"/>
  <c r="C1920" i="3"/>
  <c r="F1919" i="3"/>
  <c r="D1919" i="3"/>
  <c r="I1916" i="3"/>
  <c r="G1916" i="3"/>
  <c r="E1916" i="3"/>
  <c r="D1916" i="3"/>
  <c r="C1916" i="3"/>
  <c r="B1916" i="3"/>
  <c r="J1914" i="3"/>
  <c r="I1914" i="3"/>
  <c r="H1914" i="3"/>
  <c r="G1914" i="3"/>
  <c r="F1914" i="3"/>
  <c r="E1914" i="3"/>
  <c r="D1914" i="3"/>
  <c r="C1914" i="3"/>
  <c r="B1914" i="3"/>
  <c r="J1913" i="3"/>
  <c r="I1913" i="3"/>
  <c r="H1913" i="3"/>
  <c r="G1913" i="3"/>
  <c r="F1913" i="3"/>
  <c r="E1913" i="3"/>
  <c r="D1913" i="3"/>
  <c r="C1913" i="3"/>
  <c r="B1913" i="3"/>
  <c r="G1911" i="3"/>
  <c r="C1911" i="3"/>
  <c r="F1910" i="3"/>
  <c r="D1910" i="3"/>
  <c r="I1907" i="3"/>
  <c r="G1907" i="3"/>
  <c r="E1907" i="3"/>
  <c r="D1907" i="3"/>
  <c r="C1907" i="3"/>
  <c r="B1907" i="3"/>
  <c r="J1905" i="3"/>
  <c r="I1905" i="3"/>
  <c r="H1905" i="3"/>
  <c r="G1905" i="3"/>
  <c r="F1905" i="3"/>
  <c r="E1905" i="3"/>
  <c r="D1905" i="3"/>
  <c r="C1905" i="3"/>
  <c r="B1905" i="3"/>
  <c r="J1904" i="3"/>
  <c r="I1904" i="3"/>
  <c r="H1904" i="3"/>
  <c r="G1904" i="3"/>
  <c r="F1904" i="3"/>
  <c r="E1904" i="3"/>
  <c r="D1904" i="3"/>
  <c r="C1904" i="3"/>
  <c r="B1904" i="3"/>
  <c r="G1902" i="3"/>
  <c r="C1902" i="3"/>
  <c r="G1901" i="3"/>
  <c r="F1901" i="3"/>
  <c r="D1901" i="3"/>
  <c r="I1898" i="3"/>
  <c r="G1898" i="3"/>
  <c r="E1898" i="3"/>
  <c r="D1898" i="3"/>
  <c r="C1898" i="3"/>
  <c r="B1898" i="3"/>
  <c r="J1896" i="3"/>
  <c r="I1896" i="3"/>
  <c r="H1896" i="3"/>
  <c r="G1896" i="3"/>
  <c r="F1896" i="3"/>
  <c r="E1896" i="3"/>
  <c r="D1896" i="3"/>
  <c r="C1896" i="3"/>
  <c r="B1896" i="3"/>
  <c r="J1895" i="3"/>
  <c r="I1895" i="3"/>
  <c r="H1895" i="3"/>
  <c r="G1895" i="3"/>
  <c r="F1895" i="3"/>
  <c r="E1895" i="3"/>
  <c r="D1895" i="3"/>
  <c r="C1895" i="3"/>
  <c r="B1895" i="3"/>
  <c r="G1893" i="3"/>
  <c r="C1893" i="3"/>
  <c r="G1892" i="3"/>
  <c r="F1892" i="3"/>
  <c r="D1892" i="3"/>
  <c r="I1889" i="3"/>
  <c r="G1889" i="3"/>
  <c r="E1889" i="3"/>
  <c r="D1889" i="3"/>
  <c r="C1889" i="3"/>
  <c r="B1889" i="3"/>
  <c r="J1887" i="3"/>
  <c r="I1887" i="3"/>
  <c r="H1887" i="3"/>
  <c r="G1887" i="3"/>
  <c r="F1887" i="3"/>
  <c r="E1887" i="3"/>
  <c r="D1887" i="3"/>
  <c r="C1887" i="3"/>
  <c r="B1887" i="3"/>
  <c r="J1886" i="3"/>
  <c r="I1886" i="3"/>
  <c r="H1886" i="3"/>
  <c r="G1886" i="3"/>
  <c r="F1886" i="3"/>
  <c r="E1886" i="3"/>
  <c r="D1886" i="3"/>
  <c r="C1886" i="3"/>
  <c r="B1886" i="3"/>
  <c r="G1884" i="3"/>
  <c r="C1884" i="3"/>
  <c r="G1883" i="3"/>
  <c r="F1883" i="3"/>
  <c r="D1883" i="3"/>
  <c r="I1880" i="3"/>
  <c r="G1880" i="3"/>
  <c r="E1880" i="3"/>
  <c r="D1880" i="3"/>
  <c r="C1880" i="3"/>
  <c r="B1880" i="3"/>
  <c r="J1878" i="3"/>
  <c r="I1878" i="3"/>
  <c r="H1878" i="3"/>
  <c r="G1878" i="3"/>
  <c r="F1878" i="3"/>
  <c r="E1878" i="3"/>
  <c r="D1878" i="3"/>
  <c r="C1878" i="3"/>
  <c r="B1878" i="3"/>
  <c r="J1877" i="3"/>
  <c r="I1877" i="3"/>
  <c r="H1877" i="3"/>
  <c r="G1877" i="3"/>
  <c r="F1877" i="3"/>
  <c r="E1877" i="3"/>
  <c r="D1877" i="3"/>
  <c r="C1877" i="3"/>
  <c r="B1877" i="3"/>
  <c r="G1875" i="3"/>
  <c r="C1875" i="3"/>
  <c r="G1874" i="3"/>
  <c r="F1874" i="3"/>
  <c r="D1874" i="3"/>
  <c r="I1871" i="3"/>
  <c r="G1871" i="3"/>
  <c r="E1871" i="3"/>
  <c r="D1871" i="3"/>
  <c r="C1871" i="3"/>
  <c r="B1871" i="3"/>
  <c r="J1869" i="3"/>
  <c r="I1869" i="3"/>
  <c r="H1869" i="3"/>
  <c r="G1869" i="3"/>
  <c r="F1869" i="3"/>
  <c r="E1869" i="3"/>
  <c r="D1869" i="3"/>
  <c r="C1869" i="3"/>
  <c r="B1869" i="3"/>
  <c r="J1868" i="3"/>
  <c r="I1868" i="3"/>
  <c r="H1868" i="3"/>
  <c r="G1868" i="3"/>
  <c r="F1868" i="3"/>
  <c r="E1868" i="3"/>
  <c r="D1868" i="3"/>
  <c r="C1868" i="3"/>
  <c r="B1868" i="3"/>
  <c r="G1866" i="3"/>
  <c r="C1866" i="3"/>
  <c r="F1865" i="3"/>
  <c r="D1865" i="3"/>
  <c r="I1862" i="3"/>
  <c r="G1862" i="3"/>
  <c r="E1862" i="3"/>
  <c r="D1862" i="3"/>
  <c r="C1862" i="3"/>
  <c r="B1862" i="3"/>
  <c r="J1860" i="3"/>
  <c r="I1860" i="3"/>
  <c r="H1860" i="3"/>
  <c r="G1860" i="3"/>
  <c r="F1860" i="3"/>
  <c r="E1860" i="3"/>
  <c r="D1860" i="3"/>
  <c r="C1860" i="3"/>
  <c r="B1860" i="3"/>
  <c r="J1859" i="3"/>
  <c r="I1859" i="3"/>
  <c r="H1859" i="3"/>
  <c r="G1859" i="3"/>
  <c r="F1859" i="3"/>
  <c r="E1859" i="3"/>
  <c r="D1859" i="3"/>
  <c r="C1859" i="3"/>
  <c r="B1859" i="3"/>
  <c r="G1857" i="3"/>
  <c r="C1857" i="3"/>
  <c r="G1856" i="3"/>
  <c r="F1856" i="3"/>
  <c r="D1856" i="3"/>
  <c r="I1853" i="3"/>
  <c r="G1853" i="3"/>
  <c r="E1853" i="3"/>
  <c r="D1853" i="3"/>
  <c r="C1853" i="3"/>
  <c r="B1853" i="3"/>
  <c r="J1851" i="3"/>
  <c r="I1851" i="3"/>
  <c r="H1851" i="3"/>
  <c r="G1851" i="3"/>
  <c r="F1851" i="3"/>
  <c r="E1851" i="3"/>
  <c r="D1851" i="3"/>
  <c r="C1851" i="3"/>
  <c r="B1851" i="3"/>
  <c r="J1850" i="3"/>
  <c r="I1850" i="3"/>
  <c r="H1850" i="3"/>
  <c r="G1850" i="3"/>
  <c r="F1850" i="3"/>
  <c r="E1850" i="3"/>
  <c r="D1850" i="3"/>
  <c r="C1850" i="3"/>
  <c r="B1850" i="3"/>
  <c r="G1848" i="3"/>
  <c r="C1848" i="3"/>
  <c r="F1847" i="3"/>
  <c r="D1847" i="3"/>
  <c r="I1844" i="3"/>
  <c r="G1844" i="3"/>
  <c r="E1844" i="3"/>
  <c r="D1844" i="3"/>
  <c r="C1844" i="3"/>
  <c r="B1844" i="3"/>
  <c r="J1842" i="3"/>
  <c r="I1842" i="3"/>
  <c r="H1842" i="3"/>
  <c r="G1842" i="3"/>
  <c r="F1842" i="3"/>
  <c r="E1842" i="3"/>
  <c r="D1842" i="3"/>
  <c r="C1842" i="3"/>
  <c r="B1842" i="3"/>
  <c r="J1841" i="3"/>
  <c r="I1841" i="3"/>
  <c r="H1841" i="3"/>
  <c r="G1841" i="3"/>
  <c r="F1841" i="3"/>
  <c r="E1841" i="3"/>
  <c r="D1841" i="3"/>
  <c r="C1841" i="3"/>
  <c r="B1841" i="3"/>
  <c r="G1839" i="3"/>
  <c r="C1839" i="3"/>
  <c r="G1838" i="3"/>
  <c r="F1838" i="3"/>
  <c r="D1838" i="3"/>
  <c r="I1835" i="3"/>
  <c r="G1835" i="3"/>
  <c r="E1835" i="3"/>
  <c r="D1835" i="3"/>
  <c r="C1835" i="3"/>
  <c r="B1835" i="3"/>
  <c r="J1833" i="3"/>
  <c r="I1833" i="3"/>
  <c r="H1833" i="3"/>
  <c r="G1833" i="3"/>
  <c r="F1833" i="3"/>
  <c r="E1833" i="3"/>
  <c r="D1833" i="3"/>
  <c r="C1833" i="3"/>
  <c r="B1833" i="3"/>
  <c r="J1832" i="3"/>
  <c r="I1832" i="3"/>
  <c r="H1832" i="3"/>
  <c r="G1832" i="3"/>
  <c r="F1832" i="3"/>
  <c r="E1832" i="3"/>
  <c r="D1832" i="3"/>
  <c r="C1832" i="3"/>
  <c r="B1832" i="3"/>
  <c r="G1830" i="3"/>
  <c r="C1830" i="3"/>
  <c r="G1829" i="3"/>
  <c r="F1829" i="3"/>
  <c r="D1829" i="3"/>
  <c r="I1826" i="3"/>
  <c r="G1826" i="3"/>
  <c r="E1826" i="3"/>
  <c r="D1826" i="3"/>
  <c r="C1826" i="3"/>
  <c r="B1826" i="3"/>
  <c r="J1824" i="3"/>
  <c r="I1824" i="3"/>
  <c r="H1824" i="3"/>
  <c r="G1824" i="3"/>
  <c r="F1824" i="3"/>
  <c r="E1824" i="3"/>
  <c r="D1824" i="3"/>
  <c r="C1824" i="3"/>
  <c r="B1824" i="3"/>
  <c r="J1823" i="3"/>
  <c r="I1823" i="3"/>
  <c r="H1823" i="3"/>
  <c r="G1823" i="3"/>
  <c r="F1823" i="3"/>
  <c r="E1823" i="3"/>
  <c r="D1823" i="3"/>
  <c r="C1823" i="3"/>
  <c r="B1823" i="3"/>
  <c r="G1821" i="3"/>
  <c r="C1821" i="3"/>
  <c r="G1820" i="3"/>
  <c r="F1820" i="3"/>
  <c r="D1820" i="3"/>
  <c r="I1817" i="3"/>
  <c r="G1817" i="3"/>
  <c r="E1817" i="3"/>
  <c r="D1817" i="3"/>
  <c r="C1817" i="3"/>
  <c r="B1817" i="3"/>
  <c r="J1815" i="3"/>
  <c r="I1815" i="3"/>
  <c r="H1815" i="3"/>
  <c r="G1815" i="3"/>
  <c r="F1815" i="3"/>
  <c r="E1815" i="3"/>
  <c r="D1815" i="3"/>
  <c r="C1815" i="3"/>
  <c r="B1815" i="3"/>
  <c r="J1814" i="3"/>
  <c r="I1814" i="3"/>
  <c r="H1814" i="3"/>
  <c r="G1814" i="3"/>
  <c r="F1814" i="3"/>
  <c r="E1814" i="3"/>
  <c r="D1814" i="3"/>
  <c r="C1814" i="3"/>
  <c r="B1814" i="3"/>
  <c r="G1812" i="3"/>
  <c r="C1812" i="3"/>
  <c r="G1811" i="3"/>
  <c r="F1811" i="3"/>
  <c r="D1811" i="3"/>
  <c r="I1808" i="3"/>
  <c r="G1808" i="3"/>
  <c r="E1808" i="3"/>
  <c r="D1808" i="3"/>
  <c r="C1808" i="3"/>
  <c r="B1808" i="3"/>
  <c r="J1806" i="3"/>
  <c r="I1806" i="3"/>
  <c r="H1806" i="3"/>
  <c r="G1806" i="3"/>
  <c r="F1806" i="3"/>
  <c r="E1806" i="3"/>
  <c r="D1806" i="3"/>
  <c r="C1806" i="3"/>
  <c r="B1806" i="3"/>
  <c r="J1805" i="3"/>
  <c r="I1805" i="3"/>
  <c r="H1805" i="3"/>
  <c r="G1805" i="3"/>
  <c r="F1805" i="3"/>
  <c r="E1805" i="3"/>
  <c r="D1805" i="3"/>
  <c r="C1805" i="3"/>
  <c r="B1805" i="3"/>
  <c r="G1803" i="3"/>
  <c r="C1803" i="3"/>
  <c r="G1802" i="3"/>
  <c r="F1802" i="3"/>
  <c r="D1802" i="3"/>
  <c r="I1799" i="3"/>
  <c r="G1799" i="3"/>
  <c r="E1799" i="3"/>
  <c r="D1799" i="3"/>
  <c r="C1799" i="3"/>
  <c r="B1799" i="3"/>
  <c r="J1797" i="3"/>
  <c r="I1797" i="3"/>
  <c r="H1797" i="3"/>
  <c r="G1797" i="3"/>
  <c r="F1797" i="3"/>
  <c r="E1797" i="3"/>
  <c r="D1797" i="3"/>
  <c r="C1797" i="3"/>
  <c r="B1797" i="3"/>
  <c r="J1796" i="3"/>
  <c r="I1796" i="3"/>
  <c r="H1796" i="3"/>
  <c r="G1796" i="3"/>
  <c r="F1796" i="3"/>
  <c r="E1796" i="3"/>
  <c r="D1796" i="3"/>
  <c r="C1796" i="3"/>
  <c r="B1796" i="3"/>
  <c r="G1794" i="3"/>
  <c r="C1794" i="3"/>
  <c r="G1793" i="3"/>
  <c r="F1793" i="3"/>
  <c r="D1793" i="3"/>
  <c r="I1790" i="3"/>
  <c r="G1790" i="3"/>
  <c r="E1790" i="3"/>
  <c r="D1790" i="3"/>
  <c r="C1790" i="3"/>
  <c r="B1790" i="3"/>
  <c r="J1788" i="3"/>
  <c r="I1788" i="3"/>
  <c r="H1788" i="3"/>
  <c r="G1788" i="3"/>
  <c r="F1788" i="3"/>
  <c r="E1788" i="3"/>
  <c r="D1788" i="3"/>
  <c r="C1788" i="3"/>
  <c r="B1788" i="3"/>
  <c r="J1787" i="3"/>
  <c r="I1787" i="3"/>
  <c r="H1787" i="3"/>
  <c r="G1787" i="3"/>
  <c r="F1787" i="3"/>
  <c r="E1787" i="3"/>
  <c r="D1787" i="3"/>
  <c r="C1787" i="3"/>
  <c r="B1787" i="3"/>
  <c r="G1785" i="3"/>
  <c r="C1785" i="3"/>
  <c r="G1784" i="3"/>
  <c r="F1784" i="3"/>
  <c r="D1784" i="3"/>
  <c r="I1781" i="3"/>
  <c r="G1781" i="3"/>
  <c r="E1781" i="3"/>
  <c r="D1781" i="3"/>
  <c r="C1781" i="3"/>
  <c r="B1781" i="3"/>
  <c r="J1779" i="3"/>
  <c r="I1779" i="3"/>
  <c r="H1779" i="3"/>
  <c r="G1779" i="3"/>
  <c r="F1779" i="3"/>
  <c r="E1779" i="3"/>
  <c r="D1779" i="3"/>
  <c r="C1779" i="3"/>
  <c r="B1779" i="3"/>
  <c r="J1778" i="3"/>
  <c r="I1778" i="3"/>
  <c r="H1778" i="3"/>
  <c r="G1778" i="3"/>
  <c r="F1778" i="3"/>
  <c r="E1778" i="3"/>
  <c r="D1778" i="3"/>
  <c r="C1778" i="3"/>
  <c r="B1778" i="3"/>
  <c r="G1776" i="3"/>
  <c r="C1776" i="3"/>
  <c r="G1775" i="3"/>
  <c r="F1775" i="3"/>
  <c r="D1775" i="3"/>
  <c r="I1772" i="3"/>
  <c r="G1772" i="3"/>
  <c r="E1772" i="3"/>
  <c r="D1772" i="3"/>
  <c r="C1772" i="3"/>
  <c r="B1772" i="3"/>
  <c r="J1770" i="3"/>
  <c r="I1770" i="3"/>
  <c r="H1770" i="3"/>
  <c r="G1770" i="3"/>
  <c r="F1770" i="3"/>
  <c r="E1770" i="3"/>
  <c r="D1770" i="3"/>
  <c r="C1770" i="3"/>
  <c r="B1770" i="3"/>
  <c r="J1769" i="3"/>
  <c r="I1769" i="3"/>
  <c r="H1769" i="3"/>
  <c r="G1769" i="3"/>
  <c r="F1769" i="3"/>
  <c r="E1769" i="3"/>
  <c r="D1769" i="3"/>
  <c r="C1769" i="3"/>
  <c r="B1769" i="3"/>
  <c r="G1767" i="3"/>
  <c r="C1767" i="3"/>
  <c r="G1766" i="3"/>
  <c r="F1766" i="3"/>
  <c r="D1766" i="3"/>
  <c r="I1763" i="3"/>
  <c r="G1763" i="3"/>
  <c r="E1763" i="3"/>
  <c r="D1763" i="3"/>
  <c r="C1763" i="3"/>
  <c r="B1763" i="3"/>
  <c r="J1761" i="3"/>
  <c r="I1761" i="3"/>
  <c r="H1761" i="3"/>
  <c r="G1761" i="3"/>
  <c r="F1761" i="3"/>
  <c r="E1761" i="3"/>
  <c r="D1761" i="3"/>
  <c r="C1761" i="3"/>
  <c r="B1761" i="3"/>
  <c r="J1760" i="3"/>
  <c r="I1760" i="3"/>
  <c r="H1760" i="3"/>
  <c r="G1760" i="3"/>
  <c r="F1760" i="3"/>
  <c r="E1760" i="3"/>
  <c r="D1760" i="3"/>
  <c r="C1760" i="3"/>
  <c r="B1760" i="3"/>
  <c r="G1758" i="3"/>
  <c r="C1758" i="3"/>
  <c r="F1757" i="3"/>
  <c r="D1757" i="3"/>
  <c r="I1754" i="3"/>
  <c r="G1754" i="3"/>
  <c r="E1754" i="3"/>
  <c r="D1754" i="3"/>
  <c r="C1754" i="3"/>
  <c r="B1754" i="3"/>
  <c r="J1752" i="3"/>
  <c r="I1752" i="3"/>
  <c r="H1752" i="3"/>
  <c r="G1752" i="3"/>
  <c r="F1752" i="3"/>
  <c r="E1752" i="3"/>
  <c r="D1752" i="3"/>
  <c r="C1752" i="3"/>
  <c r="B1752" i="3"/>
  <c r="J1751" i="3"/>
  <c r="I1751" i="3"/>
  <c r="H1751" i="3"/>
  <c r="G1751" i="3"/>
  <c r="F1751" i="3"/>
  <c r="E1751" i="3"/>
  <c r="D1751" i="3"/>
  <c r="C1751" i="3"/>
  <c r="B1751" i="3"/>
  <c r="G1749" i="3"/>
  <c r="C1749" i="3"/>
  <c r="G1748" i="3"/>
  <c r="F1748" i="3"/>
  <c r="D1748" i="3"/>
  <c r="I1745" i="3"/>
  <c r="G1745" i="3"/>
  <c r="E1745" i="3"/>
  <c r="D1745" i="3"/>
  <c r="C1745" i="3"/>
  <c r="B1745" i="3"/>
  <c r="J1743" i="3"/>
  <c r="I1743" i="3"/>
  <c r="H1743" i="3"/>
  <c r="G1743" i="3"/>
  <c r="F1743" i="3"/>
  <c r="E1743" i="3"/>
  <c r="D1743" i="3"/>
  <c r="C1743" i="3"/>
  <c r="B1743" i="3"/>
  <c r="J1742" i="3"/>
  <c r="I1742" i="3"/>
  <c r="H1742" i="3"/>
  <c r="G1742" i="3"/>
  <c r="F1742" i="3"/>
  <c r="E1742" i="3"/>
  <c r="D1742" i="3"/>
  <c r="C1742" i="3"/>
  <c r="B1742" i="3"/>
  <c r="G1740" i="3"/>
  <c r="C1740" i="3"/>
  <c r="G1739" i="3"/>
  <c r="F1739" i="3"/>
  <c r="D1739" i="3"/>
  <c r="I1736" i="3"/>
  <c r="G1736" i="3"/>
  <c r="E1736" i="3"/>
  <c r="D1736" i="3"/>
  <c r="C1736" i="3"/>
  <c r="B1736" i="3"/>
  <c r="J1734" i="3"/>
  <c r="I1734" i="3"/>
  <c r="H1734" i="3"/>
  <c r="G1734" i="3"/>
  <c r="F1734" i="3"/>
  <c r="E1734" i="3"/>
  <c r="D1734" i="3"/>
  <c r="C1734" i="3"/>
  <c r="B1734" i="3"/>
  <c r="J1733" i="3"/>
  <c r="I1733" i="3"/>
  <c r="H1733" i="3"/>
  <c r="G1733" i="3"/>
  <c r="F1733" i="3"/>
  <c r="E1733" i="3"/>
  <c r="D1733" i="3"/>
  <c r="C1733" i="3"/>
  <c r="B1733" i="3"/>
  <c r="G1731" i="3"/>
  <c r="C1731" i="3"/>
  <c r="G1730" i="3"/>
  <c r="F1730" i="3"/>
  <c r="D1730" i="3"/>
  <c r="I1727" i="3"/>
  <c r="G1727" i="3"/>
  <c r="E1727" i="3"/>
  <c r="D1727" i="3"/>
  <c r="C1727" i="3"/>
  <c r="B1727" i="3"/>
  <c r="J1725" i="3"/>
  <c r="I1725" i="3"/>
  <c r="H1725" i="3"/>
  <c r="G1725" i="3"/>
  <c r="F1725" i="3"/>
  <c r="E1725" i="3"/>
  <c r="D1725" i="3"/>
  <c r="C1725" i="3"/>
  <c r="B1725" i="3"/>
  <c r="J1724" i="3"/>
  <c r="I1724" i="3"/>
  <c r="H1724" i="3"/>
  <c r="G1724" i="3"/>
  <c r="F1724" i="3"/>
  <c r="E1724" i="3"/>
  <c r="D1724" i="3"/>
  <c r="C1724" i="3"/>
  <c r="B1724" i="3"/>
  <c r="G1722" i="3"/>
  <c r="C1722" i="3"/>
  <c r="G1721" i="3"/>
  <c r="F1721" i="3"/>
  <c r="D1721" i="3"/>
  <c r="I1718" i="3"/>
  <c r="G1718" i="3"/>
  <c r="E1718" i="3"/>
  <c r="D1718" i="3"/>
  <c r="C1718" i="3"/>
  <c r="B1718" i="3"/>
  <c r="J1716" i="3"/>
  <c r="I1716" i="3"/>
  <c r="H1716" i="3"/>
  <c r="G1716" i="3"/>
  <c r="F1716" i="3"/>
  <c r="E1716" i="3"/>
  <c r="D1716" i="3"/>
  <c r="C1716" i="3"/>
  <c r="B1716" i="3"/>
  <c r="J1715" i="3"/>
  <c r="I1715" i="3"/>
  <c r="H1715" i="3"/>
  <c r="G1715" i="3"/>
  <c r="F1715" i="3"/>
  <c r="E1715" i="3"/>
  <c r="D1715" i="3"/>
  <c r="C1715" i="3"/>
  <c r="B1715" i="3"/>
  <c r="G1713" i="3"/>
  <c r="C1713" i="3"/>
  <c r="G1712" i="3"/>
  <c r="F1712" i="3"/>
  <c r="D1712" i="3"/>
  <c r="I1709" i="3"/>
  <c r="G1709" i="3"/>
  <c r="E1709" i="3"/>
  <c r="D1709" i="3"/>
  <c r="C1709" i="3"/>
  <c r="B1709" i="3"/>
  <c r="J1707" i="3"/>
  <c r="I1707" i="3"/>
  <c r="H1707" i="3"/>
  <c r="G1707" i="3"/>
  <c r="F1707" i="3"/>
  <c r="E1707" i="3"/>
  <c r="D1707" i="3"/>
  <c r="C1707" i="3"/>
  <c r="B1707" i="3"/>
  <c r="J1706" i="3"/>
  <c r="I1706" i="3"/>
  <c r="H1706" i="3"/>
  <c r="G1706" i="3"/>
  <c r="F1706" i="3"/>
  <c r="E1706" i="3"/>
  <c r="D1706" i="3"/>
  <c r="C1706" i="3"/>
  <c r="B1706" i="3"/>
  <c r="G1704" i="3"/>
  <c r="C1704" i="3"/>
  <c r="G1703" i="3"/>
  <c r="F1703" i="3"/>
  <c r="D1703" i="3"/>
  <c r="I1700" i="3"/>
  <c r="G1700" i="3"/>
  <c r="E1700" i="3"/>
  <c r="D1700" i="3"/>
  <c r="C1700" i="3"/>
  <c r="B1700" i="3"/>
  <c r="J1698" i="3"/>
  <c r="I1698" i="3"/>
  <c r="H1698" i="3"/>
  <c r="G1698" i="3"/>
  <c r="F1698" i="3"/>
  <c r="E1698" i="3"/>
  <c r="D1698" i="3"/>
  <c r="C1698" i="3"/>
  <c r="B1698" i="3"/>
  <c r="J1697" i="3"/>
  <c r="I1697" i="3"/>
  <c r="H1697" i="3"/>
  <c r="G1697" i="3"/>
  <c r="F1697" i="3"/>
  <c r="E1697" i="3"/>
  <c r="D1697" i="3"/>
  <c r="C1697" i="3"/>
  <c r="B1697" i="3"/>
  <c r="G1695" i="3"/>
  <c r="C1695" i="3"/>
  <c r="G1694" i="3"/>
  <c r="F1694" i="3"/>
  <c r="D1694" i="3"/>
  <c r="I1691" i="3"/>
  <c r="G1691" i="3"/>
  <c r="E1691" i="3"/>
  <c r="D1691" i="3"/>
  <c r="C1691" i="3"/>
  <c r="B1691" i="3"/>
  <c r="J1689" i="3"/>
  <c r="I1689" i="3"/>
  <c r="H1689" i="3"/>
  <c r="G1689" i="3"/>
  <c r="F1689" i="3"/>
  <c r="E1689" i="3"/>
  <c r="D1689" i="3"/>
  <c r="C1689" i="3"/>
  <c r="B1689" i="3"/>
  <c r="J1688" i="3"/>
  <c r="I1688" i="3"/>
  <c r="H1688" i="3"/>
  <c r="G1688" i="3"/>
  <c r="F1688" i="3"/>
  <c r="E1688" i="3"/>
  <c r="D1688" i="3"/>
  <c r="C1688" i="3"/>
  <c r="B1688" i="3"/>
  <c r="G1686" i="3"/>
  <c r="C1686" i="3"/>
  <c r="G1685" i="3"/>
  <c r="F1685" i="3"/>
  <c r="D1685" i="3"/>
  <c r="I1682" i="3"/>
  <c r="G1682" i="3"/>
  <c r="E1682" i="3"/>
  <c r="D1682" i="3"/>
  <c r="C1682" i="3"/>
  <c r="B1682" i="3"/>
  <c r="J1680" i="3"/>
  <c r="I1680" i="3"/>
  <c r="H1680" i="3"/>
  <c r="G1680" i="3"/>
  <c r="F1680" i="3"/>
  <c r="E1680" i="3"/>
  <c r="D1680" i="3"/>
  <c r="C1680" i="3"/>
  <c r="B1680" i="3"/>
  <c r="J1679" i="3"/>
  <c r="I1679" i="3"/>
  <c r="H1679" i="3"/>
  <c r="G1679" i="3"/>
  <c r="F1679" i="3"/>
  <c r="E1679" i="3"/>
  <c r="D1679" i="3"/>
  <c r="C1679" i="3"/>
  <c r="B1679" i="3"/>
  <c r="G1677" i="3"/>
  <c r="C1677" i="3"/>
  <c r="G1676" i="3"/>
  <c r="F1676" i="3"/>
  <c r="D1676" i="3"/>
  <c r="I1673" i="3"/>
  <c r="G1673" i="3"/>
  <c r="E1673" i="3"/>
  <c r="D1673" i="3"/>
  <c r="C1673" i="3"/>
  <c r="B1673" i="3"/>
  <c r="J1671" i="3"/>
  <c r="I1671" i="3"/>
  <c r="H1671" i="3"/>
  <c r="G1671" i="3"/>
  <c r="F1671" i="3"/>
  <c r="E1671" i="3"/>
  <c r="D1671" i="3"/>
  <c r="C1671" i="3"/>
  <c r="B1671" i="3"/>
  <c r="J1670" i="3"/>
  <c r="I1670" i="3"/>
  <c r="H1670" i="3"/>
  <c r="G1670" i="3"/>
  <c r="F1670" i="3"/>
  <c r="E1670" i="3"/>
  <c r="D1670" i="3"/>
  <c r="C1670" i="3"/>
  <c r="B1670" i="3"/>
  <c r="G1668" i="3"/>
  <c r="C1668" i="3"/>
  <c r="G1667" i="3"/>
  <c r="F1667" i="3"/>
  <c r="D1667" i="3"/>
  <c r="I1664" i="3"/>
  <c r="G1664" i="3"/>
  <c r="E1664" i="3"/>
  <c r="D1664" i="3"/>
  <c r="C1664" i="3"/>
  <c r="B1664" i="3"/>
  <c r="J1662" i="3"/>
  <c r="I1662" i="3"/>
  <c r="H1662" i="3"/>
  <c r="G1662" i="3"/>
  <c r="F1662" i="3"/>
  <c r="E1662" i="3"/>
  <c r="D1662" i="3"/>
  <c r="C1662" i="3"/>
  <c r="B1662" i="3"/>
  <c r="J1661" i="3"/>
  <c r="I1661" i="3"/>
  <c r="H1661" i="3"/>
  <c r="G1661" i="3"/>
  <c r="F1661" i="3"/>
  <c r="E1661" i="3"/>
  <c r="D1661" i="3"/>
  <c r="C1661" i="3"/>
  <c r="B1661" i="3"/>
  <c r="G1659" i="3"/>
  <c r="C1659" i="3"/>
  <c r="G1658" i="3"/>
  <c r="F1658" i="3"/>
  <c r="D1658" i="3"/>
  <c r="I1655" i="3"/>
  <c r="G1655" i="3"/>
  <c r="E1655" i="3"/>
  <c r="D1655" i="3"/>
  <c r="C1655" i="3"/>
  <c r="B1655" i="3"/>
  <c r="J1653" i="3"/>
  <c r="I1653" i="3"/>
  <c r="H1653" i="3"/>
  <c r="G1653" i="3"/>
  <c r="F1653" i="3"/>
  <c r="E1653" i="3"/>
  <c r="D1653" i="3"/>
  <c r="C1653" i="3"/>
  <c r="B1653" i="3"/>
  <c r="J1652" i="3"/>
  <c r="I1652" i="3"/>
  <c r="H1652" i="3"/>
  <c r="G1652" i="3"/>
  <c r="F1652" i="3"/>
  <c r="E1652" i="3"/>
  <c r="D1652" i="3"/>
  <c r="C1652" i="3"/>
  <c r="B1652" i="3"/>
  <c r="G1650" i="3"/>
  <c r="C1650" i="3"/>
  <c r="G1649" i="3"/>
  <c r="F1649" i="3"/>
  <c r="D1649" i="3"/>
  <c r="I1646" i="3"/>
  <c r="G1646" i="3"/>
  <c r="E1646" i="3"/>
  <c r="D1646" i="3"/>
  <c r="C1646" i="3"/>
  <c r="B1646" i="3"/>
  <c r="J1644" i="3"/>
  <c r="I1644" i="3"/>
  <c r="H1644" i="3"/>
  <c r="G1644" i="3"/>
  <c r="F1644" i="3"/>
  <c r="E1644" i="3"/>
  <c r="D1644" i="3"/>
  <c r="C1644" i="3"/>
  <c r="B1644" i="3"/>
  <c r="J1643" i="3"/>
  <c r="I1643" i="3"/>
  <c r="H1643" i="3"/>
  <c r="G1643" i="3"/>
  <c r="F1643" i="3"/>
  <c r="E1643" i="3"/>
  <c r="D1643" i="3"/>
  <c r="C1643" i="3"/>
  <c r="B1643" i="3"/>
  <c r="G1641" i="3"/>
  <c r="C1641" i="3"/>
  <c r="F1640" i="3"/>
  <c r="D1640" i="3"/>
  <c r="I1637" i="3"/>
  <c r="G1637" i="3"/>
  <c r="E1637" i="3"/>
  <c r="D1637" i="3"/>
  <c r="C1637" i="3"/>
  <c r="B1637" i="3"/>
  <c r="J1635" i="3"/>
  <c r="I1635" i="3"/>
  <c r="H1635" i="3"/>
  <c r="G1635" i="3"/>
  <c r="F1635" i="3"/>
  <c r="E1635" i="3"/>
  <c r="D1635" i="3"/>
  <c r="C1635" i="3"/>
  <c r="B1635" i="3"/>
  <c r="J1634" i="3"/>
  <c r="I1634" i="3"/>
  <c r="H1634" i="3"/>
  <c r="G1634" i="3"/>
  <c r="F1634" i="3"/>
  <c r="E1634" i="3"/>
  <c r="D1634" i="3"/>
  <c r="C1634" i="3"/>
  <c r="B1634" i="3"/>
  <c r="G1632" i="3"/>
  <c r="C1632" i="3"/>
  <c r="G1631" i="3"/>
  <c r="F1631" i="3"/>
  <c r="D1631" i="3"/>
  <c r="I1628" i="3"/>
  <c r="G1628" i="3"/>
  <c r="E1628" i="3"/>
  <c r="D1628" i="3"/>
  <c r="C1628" i="3"/>
  <c r="B1628" i="3"/>
  <c r="J1626" i="3"/>
  <c r="I1626" i="3"/>
  <c r="H1626" i="3"/>
  <c r="G1626" i="3"/>
  <c r="F1626" i="3"/>
  <c r="E1626" i="3"/>
  <c r="D1626" i="3"/>
  <c r="C1626" i="3"/>
  <c r="B1626" i="3"/>
  <c r="J1625" i="3"/>
  <c r="I1625" i="3"/>
  <c r="H1625" i="3"/>
  <c r="G1625" i="3"/>
  <c r="F1625" i="3"/>
  <c r="E1625" i="3"/>
  <c r="D1625" i="3"/>
  <c r="C1625" i="3"/>
  <c r="B1625" i="3"/>
  <c r="G1623" i="3"/>
  <c r="C1623" i="3"/>
  <c r="F1622" i="3"/>
  <c r="D1622" i="3"/>
  <c r="I1619" i="3"/>
  <c r="G1619" i="3"/>
  <c r="E1619" i="3"/>
  <c r="D1619" i="3"/>
  <c r="C1619" i="3"/>
  <c r="B1619" i="3"/>
  <c r="J1617" i="3"/>
  <c r="I1617" i="3"/>
  <c r="H1617" i="3"/>
  <c r="G1617" i="3"/>
  <c r="F1617" i="3"/>
  <c r="E1617" i="3"/>
  <c r="D1617" i="3"/>
  <c r="C1617" i="3"/>
  <c r="B1617" i="3"/>
  <c r="J1616" i="3"/>
  <c r="I1616" i="3"/>
  <c r="H1616" i="3"/>
  <c r="G1616" i="3"/>
  <c r="F1616" i="3"/>
  <c r="E1616" i="3"/>
  <c r="D1616" i="3"/>
  <c r="C1616" i="3"/>
  <c r="B1616" i="3"/>
  <c r="G1614" i="3"/>
  <c r="C1614" i="3"/>
  <c r="F1613" i="3"/>
  <c r="D1613" i="3"/>
  <c r="I1610" i="3"/>
  <c r="G1610" i="3"/>
  <c r="E1610" i="3"/>
  <c r="D1610" i="3"/>
  <c r="C1610" i="3"/>
  <c r="B1610" i="3"/>
  <c r="J1608" i="3"/>
  <c r="I1608" i="3"/>
  <c r="H1608" i="3"/>
  <c r="G1608" i="3"/>
  <c r="F1608" i="3"/>
  <c r="E1608" i="3"/>
  <c r="D1608" i="3"/>
  <c r="C1608" i="3"/>
  <c r="B1608" i="3"/>
  <c r="J1607" i="3"/>
  <c r="I1607" i="3"/>
  <c r="H1607" i="3"/>
  <c r="G1607" i="3"/>
  <c r="F1607" i="3"/>
  <c r="E1607" i="3"/>
  <c r="D1607" i="3"/>
  <c r="C1607" i="3"/>
  <c r="B1607" i="3"/>
  <c r="G1605" i="3"/>
  <c r="C1605" i="3"/>
  <c r="G1604" i="3"/>
  <c r="F1604" i="3"/>
  <c r="D1604" i="3"/>
  <c r="I1601" i="3"/>
  <c r="G1601" i="3"/>
  <c r="E1601" i="3"/>
  <c r="D1601" i="3"/>
  <c r="C1601" i="3"/>
  <c r="B1601" i="3"/>
  <c r="J1599" i="3"/>
  <c r="I1599" i="3"/>
  <c r="H1599" i="3"/>
  <c r="G1599" i="3"/>
  <c r="F1599" i="3"/>
  <c r="E1599" i="3"/>
  <c r="D1599" i="3"/>
  <c r="C1599" i="3"/>
  <c r="B1599" i="3"/>
  <c r="J1598" i="3"/>
  <c r="I1598" i="3"/>
  <c r="H1598" i="3"/>
  <c r="G1598" i="3"/>
  <c r="F1598" i="3"/>
  <c r="E1598" i="3"/>
  <c r="D1598" i="3"/>
  <c r="C1598" i="3"/>
  <c r="B1598" i="3"/>
  <c r="G1596" i="3"/>
  <c r="C1596" i="3"/>
  <c r="F1595" i="3"/>
  <c r="D1595" i="3"/>
  <c r="I1592" i="3"/>
  <c r="G1592" i="3"/>
  <c r="E1592" i="3"/>
  <c r="D1592" i="3"/>
  <c r="C1592" i="3"/>
  <c r="B1592" i="3"/>
  <c r="J1590" i="3"/>
  <c r="I1590" i="3"/>
  <c r="H1590" i="3"/>
  <c r="G1590" i="3"/>
  <c r="F1590" i="3"/>
  <c r="E1590" i="3"/>
  <c r="D1590" i="3"/>
  <c r="C1590" i="3"/>
  <c r="B1590" i="3"/>
  <c r="J1589" i="3"/>
  <c r="I1589" i="3"/>
  <c r="H1589" i="3"/>
  <c r="G1589" i="3"/>
  <c r="F1589" i="3"/>
  <c r="E1589" i="3"/>
  <c r="D1589" i="3"/>
  <c r="C1589" i="3"/>
  <c r="B1589" i="3"/>
  <c r="G1587" i="3"/>
  <c r="C1587" i="3"/>
  <c r="G1586" i="3"/>
  <c r="F1586" i="3"/>
  <c r="D1586" i="3"/>
  <c r="I1583" i="3"/>
  <c r="G1583" i="3"/>
  <c r="E1583" i="3"/>
  <c r="D1583" i="3"/>
  <c r="C1583" i="3"/>
  <c r="B1583" i="3"/>
  <c r="J1581" i="3"/>
  <c r="I1581" i="3"/>
  <c r="H1581" i="3"/>
  <c r="G1581" i="3"/>
  <c r="F1581" i="3"/>
  <c r="E1581" i="3"/>
  <c r="D1581" i="3"/>
  <c r="C1581" i="3"/>
  <c r="B1581" i="3"/>
  <c r="J1580" i="3"/>
  <c r="I1580" i="3"/>
  <c r="H1580" i="3"/>
  <c r="G1580" i="3"/>
  <c r="F1580" i="3"/>
  <c r="E1580" i="3"/>
  <c r="D1580" i="3"/>
  <c r="C1580" i="3"/>
  <c r="B1580" i="3"/>
  <c r="G1578" i="3"/>
  <c r="C1578" i="3"/>
  <c r="F1577" i="3"/>
  <c r="D1577" i="3"/>
  <c r="I1574" i="3"/>
  <c r="G1574" i="3"/>
  <c r="E1574" i="3"/>
  <c r="D1574" i="3"/>
  <c r="C1574" i="3"/>
  <c r="B1574" i="3"/>
  <c r="J1572" i="3"/>
  <c r="I1572" i="3"/>
  <c r="H1572" i="3"/>
  <c r="G1572" i="3"/>
  <c r="F1572" i="3"/>
  <c r="E1572" i="3"/>
  <c r="D1572" i="3"/>
  <c r="C1572" i="3"/>
  <c r="B1572" i="3"/>
  <c r="J1571" i="3"/>
  <c r="I1571" i="3"/>
  <c r="H1571" i="3"/>
  <c r="G1571" i="3"/>
  <c r="F1571" i="3"/>
  <c r="E1571" i="3"/>
  <c r="D1571" i="3"/>
  <c r="C1571" i="3"/>
  <c r="B1571" i="3"/>
  <c r="G1569" i="3"/>
  <c r="C1569" i="3"/>
  <c r="G1568" i="3"/>
  <c r="F1568" i="3"/>
  <c r="D1568" i="3"/>
  <c r="I1565" i="3"/>
  <c r="G1565" i="3"/>
  <c r="E1565" i="3"/>
  <c r="D1565" i="3"/>
  <c r="C1565" i="3"/>
  <c r="B1565" i="3"/>
  <c r="J1563" i="3"/>
  <c r="I1563" i="3"/>
  <c r="H1563" i="3"/>
  <c r="G1563" i="3"/>
  <c r="F1563" i="3"/>
  <c r="E1563" i="3"/>
  <c r="D1563" i="3"/>
  <c r="C1563" i="3"/>
  <c r="B1563" i="3"/>
  <c r="J1562" i="3"/>
  <c r="I1562" i="3"/>
  <c r="H1562" i="3"/>
  <c r="G1562" i="3"/>
  <c r="F1562" i="3"/>
  <c r="E1562" i="3"/>
  <c r="D1562" i="3"/>
  <c r="C1562" i="3"/>
  <c r="B1562" i="3"/>
  <c r="G1560" i="3"/>
  <c r="C1560" i="3"/>
  <c r="G1559" i="3"/>
  <c r="F1559" i="3"/>
  <c r="D1559" i="3"/>
  <c r="I1556" i="3"/>
  <c r="G1556" i="3"/>
  <c r="E1556" i="3"/>
  <c r="D1556" i="3"/>
  <c r="C1556" i="3"/>
  <c r="B1556" i="3"/>
  <c r="J1554" i="3"/>
  <c r="I1554" i="3"/>
  <c r="H1554" i="3"/>
  <c r="G1554" i="3"/>
  <c r="F1554" i="3"/>
  <c r="E1554" i="3"/>
  <c r="D1554" i="3"/>
  <c r="C1554" i="3"/>
  <c r="B1554" i="3"/>
  <c r="J1553" i="3"/>
  <c r="I1553" i="3"/>
  <c r="H1553" i="3"/>
  <c r="G1553" i="3"/>
  <c r="F1553" i="3"/>
  <c r="E1553" i="3"/>
  <c r="D1553" i="3"/>
  <c r="C1553" i="3"/>
  <c r="B1553" i="3"/>
  <c r="G1551" i="3"/>
  <c r="C1551" i="3"/>
  <c r="G1550" i="3"/>
  <c r="F1550" i="3"/>
  <c r="D1550" i="3"/>
  <c r="I1547" i="3"/>
  <c r="G1547" i="3"/>
  <c r="E1547" i="3"/>
  <c r="D1547" i="3"/>
  <c r="C1547" i="3"/>
  <c r="B1547" i="3"/>
  <c r="J1545" i="3"/>
  <c r="I1545" i="3"/>
  <c r="H1545" i="3"/>
  <c r="G1545" i="3"/>
  <c r="F1545" i="3"/>
  <c r="E1545" i="3"/>
  <c r="D1545" i="3"/>
  <c r="C1545" i="3"/>
  <c r="B1545" i="3"/>
  <c r="J1544" i="3"/>
  <c r="I1544" i="3"/>
  <c r="H1544" i="3"/>
  <c r="G1544" i="3"/>
  <c r="F1544" i="3"/>
  <c r="E1544" i="3"/>
  <c r="D1544" i="3"/>
  <c r="C1544" i="3"/>
  <c r="B1544" i="3"/>
  <c r="G1542" i="3"/>
  <c r="C1542" i="3"/>
  <c r="G1541" i="3"/>
  <c r="F1541" i="3"/>
  <c r="D1541" i="3"/>
  <c r="I1538" i="3"/>
  <c r="G1538" i="3"/>
  <c r="E1538" i="3"/>
  <c r="D1538" i="3"/>
  <c r="C1538" i="3"/>
  <c r="B1538" i="3"/>
  <c r="J1536" i="3"/>
  <c r="I1536" i="3"/>
  <c r="H1536" i="3"/>
  <c r="G1536" i="3"/>
  <c r="F1536" i="3"/>
  <c r="E1536" i="3"/>
  <c r="D1536" i="3"/>
  <c r="C1536" i="3"/>
  <c r="B1536" i="3"/>
  <c r="J1535" i="3"/>
  <c r="I1535" i="3"/>
  <c r="H1535" i="3"/>
  <c r="G1535" i="3"/>
  <c r="F1535" i="3"/>
  <c r="E1535" i="3"/>
  <c r="D1535" i="3"/>
  <c r="C1535" i="3"/>
  <c r="B1535" i="3"/>
  <c r="G1533" i="3"/>
  <c r="C1533" i="3"/>
  <c r="G1532" i="3"/>
  <c r="F1532" i="3"/>
  <c r="D1532" i="3"/>
  <c r="I1529" i="3"/>
  <c r="G1529" i="3"/>
  <c r="E1529" i="3"/>
  <c r="D1529" i="3"/>
  <c r="C1529" i="3"/>
  <c r="B1529" i="3"/>
  <c r="J1527" i="3"/>
  <c r="I1527" i="3"/>
  <c r="H1527" i="3"/>
  <c r="G1527" i="3"/>
  <c r="F1527" i="3"/>
  <c r="E1527" i="3"/>
  <c r="D1527" i="3"/>
  <c r="C1527" i="3"/>
  <c r="B1527" i="3"/>
  <c r="J1526" i="3"/>
  <c r="I1526" i="3"/>
  <c r="H1526" i="3"/>
  <c r="G1526" i="3"/>
  <c r="F1526" i="3"/>
  <c r="E1526" i="3"/>
  <c r="D1526" i="3"/>
  <c r="C1526" i="3"/>
  <c r="B1526" i="3"/>
  <c r="G1524" i="3"/>
  <c r="C1524" i="3"/>
  <c r="G1523" i="3"/>
  <c r="F1523" i="3"/>
  <c r="D1523" i="3"/>
  <c r="I1520" i="3"/>
  <c r="G1520" i="3"/>
  <c r="E1520" i="3"/>
  <c r="D1520" i="3"/>
  <c r="C1520" i="3"/>
  <c r="B1520" i="3"/>
  <c r="J1518" i="3"/>
  <c r="I1518" i="3"/>
  <c r="H1518" i="3"/>
  <c r="G1518" i="3"/>
  <c r="F1518" i="3"/>
  <c r="E1518" i="3"/>
  <c r="D1518" i="3"/>
  <c r="C1518" i="3"/>
  <c r="B1518" i="3"/>
  <c r="J1517" i="3"/>
  <c r="I1517" i="3"/>
  <c r="H1517" i="3"/>
  <c r="G1517" i="3"/>
  <c r="F1517" i="3"/>
  <c r="E1517" i="3"/>
  <c r="D1517" i="3"/>
  <c r="C1517" i="3"/>
  <c r="B1517" i="3"/>
  <c r="G1515" i="3"/>
  <c r="C1515" i="3"/>
  <c r="G1514" i="3"/>
  <c r="F1514" i="3"/>
  <c r="D1514" i="3"/>
  <c r="I1511" i="3"/>
  <c r="G1511" i="3"/>
  <c r="E1511" i="3"/>
  <c r="D1511" i="3"/>
  <c r="C1511" i="3"/>
  <c r="B1511" i="3"/>
  <c r="J1509" i="3"/>
  <c r="I1509" i="3"/>
  <c r="H1509" i="3"/>
  <c r="G1509" i="3"/>
  <c r="F1509" i="3"/>
  <c r="E1509" i="3"/>
  <c r="D1509" i="3"/>
  <c r="C1509" i="3"/>
  <c r="B1509" i="3"/>
  <c r="J1508" i="3"/>
  <c r="I1508" i="3"/>
  <c r="H1508" i="3"/>
  <c r="G1508" i="3"/>
  <c r="F1508" i="3"/>
  <c r="E1508" i="3"/>
  <c r="D1508" i="3"/>
  <c r="C1508" i="3"/>
  <c r="B1508" i="3"/>
  <c r="G1506" i="3"/>
  <c r="C1506" i="3"/>
  <c r="G1505" i="3"/>
  <c r="F1505" i="3"/>
  <c r="D1505" i="3"/>
  <c r="I1502" i="3"/>
  <c r="G1502" i="3"/>
  <c r="E1502" i="3"/>
  <c r="D1502" i="3"/>
  <c r="C1502" i="3"/>
  <c r="B1502" i="3"/>
  <c r="J1500" i="3"/>
  <c r="I1500" i="3"/>
  <c r="H1500" i="3"/>
  <c r="G1500" i="3"/>
  <c r="F1500" i="3"/>
  <c r="E1500" i="3"/>
  <c r="D1500" i="3"/>
  <c r="C1500" i="3"/>
  <c r="B1500" i="3"/>
  <c r="J1499" i="3"/>
  <c r="I1499" i="3"/>
  <c r="H1499" i="3"/>
  <c r="G1499" i="3"/>
  <c r="F1499" i="3"/>
  <c r="E1499" i="3"/>
  <c r="D1499" i="3"/>
  <c r="C1499" i="3"/>
  <c r="B1499" i="3"/>
  <c r="G1497" i="3"/>
  <c r="C1497" i="3"/>
  <c r="G1496" i="3"/>
  <c r="F1496" i="3"/>
  <c r="D1496" i="3"/>
  <c r="I1493" i="3"/>
  <c r="G1493" i="3"/>
  <c r="E1493" i="3"/>
  <c r="D1493" i="3"/>
  <c r="C1493" i="3"/>
  <c r="B1493" i="3"/>
  <c r="J1491" i="3"/>
  <c r="I1491" i="3"/>
  <c r="H1491" i="3"/>
  <c r="G1491" i="3"/>
  <c r="F1491" i="3"/>
  <c r="E1491" i="3"/>
  <c r="D1491" i="3"/>
  <c r="C1491" i="3"/>
  <c r="B1491" i="3"/>
  <c r="J1490" i="3"/>
  <c r="I1490" i="3"/>
  <c r="H1490" i="3"/>
  <c r="G1490" i="3"/>
  <c r="F1490" i="3"/>
  <c r="E1490" i="3"/>
  <c r="D1490" i="3"/>
  <c r="C1490" i="3"/>
  <c r="B1490" i="3"/>
  <c r="G1488" i="3"/>
  <c r="C1488" i="3"/>
  <c r="F1487" i="3"/>
  <c r="D1487" i="3"/>
  <c r="I1484" i="3"/>
  <c r="G1484" i="3"/>
  <c r="E1484" i="3"/>
  <c r="D1484" i="3"/>
  <c r="C1484" i="3"/>
  <c r="B1484" i="3"/>
  <c r="J1482" i="3"/>
  <c r="I1482" i="3"/>
  <c r="H1482" i="3"/>
  <c r="G1482" i="3"/>
  <c r="F1482" i="3"/>
  <c r="E1482" i="3"/>
  <c r="D1482" i="3"/>
  <c r="C1482" i="3"/>
  <c r="B1482" i="3"/>
  <c r="J1481" i="3"/>
  <c r="I1481" i="3"/>
  <c r="H1481" i="3"/>
  <c r="G1481" i="3"/>
  <c r="F1481" i="3"/>
  <c r="E1481" i="3"/>
  <c r="D1481" i="3"/>
  <c r="C1481" i="3"/>
  <c r="B1481" i="3"/>
  <c r="G1479" i="3"/>
  <c r="C1479" i="3"/>
  <c r="G1478" i="3"/>
  <c r="F1478" i="3"/>
  <c r="D1478" i="3"/>
  <c r="I1475" i="3"/>
  <c r="G1475" i="3"/>
  <c r="E1475" i="3"/>
  <c r="D1475" i="3"/>
  <c r="C1475" i="3"/>
  <c r="B1475" i="3"/>
  <c r="J1473" i="3"/>
  <c r="I1473" i="3"/>
  <c r="H1473" i="3"/>
  <c r="G1473" i="3"/>
  <c r="F1473" i="3"/>
  <c r="E1473" i="3"/>
  <c r="D1473" i="3"/>
  <c r="C1473" i="3"/>
  <c r="B1473" i="3"/>
  <c r="J1472" i="3"/>
  <c r="I1472" i="3"/>
  <c r="H1472" i="3"/>
  <c r="G1472" i="3"/>
  <c r="F1472" i="3"/>
  <c r="E1472" i="3"/>
  <c r="D1472" i="3"/>
  <c r="C1472" i="3"/>
  <c r="B1472" i="3"/>
  <c r="G1470" i="3"/>
  <c r="C1470" i="3"/>
  <c r="F1469" i="3"/>
  <c r="D1469" i="3"/>
  <c r="I1466" i="3"/>
  <c r="G1466" i="3"/>
  <c r="E1466" i="3"/>
  <c r="D1466" i="3"/>
  <c r="C1466" i="3"/>
  <c r="B1466" i="3"/>
  <c r="J1464" i="3"/>
  <c r="I1464" i="3"/>
  <c r="H1464" i="3"/>
  <c r="G1464" i="3"/>
  <c r="F1464" i="3"/>
  <c r="E1464" i="3"/>
  <c r="D1464" i="3"/>
  <c r="C1464" i="3"/>
  <c r="B1464" i="3"/>
  <c r="J1463" i="3"/>
  <c r="I1463" i="3"/>
  <c r="H1463" i="3"/>
  <c r="G1463" i="3"/>
  <c r="F1463" i="3"/>
  <c r="E1463" i="3"/>
  <c r="D1463" i="3"/>
  <c r="C1463" i="3"/>
  <c r="B1463" i="3"/>
  <c r="G1461" i="3"/>
  <c r="C1461" i="3"/>
  <c r="G1460" i="3"/>
  <c r="F1460" i="3"/>
  <c r="D1460" i="3"/>
  <c r="I1457" i="3"/>
  <c r="G1457" i="3"/>
  <c r="E1457" i="3"/>
  <c r="D1457" i="3"/>
  <c r="C1457" i="3"/>
  <c r="B1457" i="3"/>
  <c r="J1455" i="3"/>
  <c r="I1455" i="3"/>
  <c r="H1455" i="3"/>
  <c r="G1455" i="3"/>
  <c r="F1455" i="3"/>
  <c r="E1455" i="3"/>
  <c r="D1455" i="3"/>
  <c r="C1455" i="3"/>
  <c r="B1455" i="3"/>
  <c r="J1454" i="3"/>
  <c r="I1454" i="3"/>
  <c r="H1454" i="3"/>
  <c r="G1454" i="3"/>
  <c r="F1454" i="3"/>
  <c r="E1454" i="3"/>
  <c r="D1454" i="3"/>
  <c r="C1454" i="3"/>
  <c r="B1454" i="3"/>
  <c r="G1452" i="3"/>
  <c r="C1452" i="3"/>
  <c r="F1451" i="3"/>
  <c r="D1451" i="3"/>
  <c r="I1448" i="3"/>
  <c r="G1448" i="3"/>
  <c r="E1448" i="3"/>
  <c r="D1448" i="3"/>
  <c r="C1448" i="3"/>
  <c r="B1448" i="3"/>
  <c r="J1446" i="3"/>
  <c r="I1446" i="3"/>
  <c r="H1446" i="3"/>
  <c r="G1446" i="3"/>
  <c r="F1446" i="3"/>
  <c r="E1446" i="3"/>
  <c r="D1446" i="3"/>
  <c r="C1446" i="3"/>
  <c r="B1446" i="3"/>
  <c r="J1445" i="3"/>
  <c r="I1445" i="3"/>
  <c r="H1445" i="3"/>
  <c r="G1445" i="3"/>
  <c r="F1445" i="3"/>
  <c r="E1445" i="3"/>
  <c r="D1445" i="3"/>
  <c r="C1445" i="3"/>
  <c r="B1445" i="3"/>
  <c r="G1443" i="3"/>
  <c r="C1443" i="3"/>
  <c r="G1442" i="3"/>
  <c r="F1442" i="3"/>
  <c r="D1442" i="3"/>
  <c r="I1439" i="3"/>
  <c r="G1439" i="3"/>
  <c r="E1439" i="3"/>
  <c r="D1439" i="3"/>
  <c r="C1439" i="3"/>
  <c r="B1439" i="3"/>
  <c r="J1437" i="3"/>
  <c r="I1437" i="3"/>
  <c r="H1437" i="3"/>
  <c r="G1437" i="3"/>
  <c r="F1437" i="3"/>
  <c r="E1437" i="3"/>
  <c r="D1437" i="3"/>
  <c r="C1437" i="3"/>
  <c r="B1437" i="3"/>
  <c r="J1436" i="3"/>
  <c r="I1436" i="3"/>
  <c r="H1436" i="3"/>
  <c r="G1436" i="3"/>
  <c r="F1436" i="3"/>
  <c r="E1436" i="3"/>
  <c r="D1436" i="3"/>
  <c r="C1436" i="3"/>
  <c r="B1436" i="3"/>
  <c r="G1434" i="3"/>
  <c r="C1434" i="3"/>
  <c r="F1433" i="3"/>
  <c r="D1433" i="3"/>
  <c r="I1430" i="3"/>
  <c r="G1430" i="3"/>
  <c r="E1430" i="3"/>
  <c r="D1430" i="3"/>
  <c r="C1430" i="3"/>
  <c r="B1430" i="3"/>
  <c r="J1428" i="3"/>
  <c r="I1428" i="3"/>
  <c r="H1428" i="3"/>
  <c r="G1428" i="3"/>
  <c r="F1428" i="3"/>
  <c r="E1428" i="3"/>
  <c r="D1428" i="3"/>
  <c r="C1428" i="3"/>
  <c r="B1428" i="3"/>
  <c r="J1427" i="3"/>
  <c r="I1427" i="3"/>
  <c r="H1427" i="3"/>
  <c r="G1427" i="3"/>
  <c r="F1427" i="3"/>
  <c r="E1427" i="3"/>
  <c r="D1427" i="3"/>
  <c r="C1427" i="3"/>
  <c r="B1427" i="3"/>
  <c r="G1425" i="3"/>
  <c r="C1425" i="3"/>
  <c r="G1424" i="3"/>
  <c r="F1424" i="3"/>
  <c r="D1424" i="3"/>
  <c r="I1421" i="3"/>
  <c r="G1421" i="3"/>
  <c r="E1421" i="3"/>
  <c r="D1421" i="3"/>
  <c r="C1421" i="3"/>
  <c r="B1421" i="3"/>
  <c r="J1419" i="3"/>
  <c r="I1419" i="3"/>
  <c r="H1419" i="3"/>
  <c r="G1419" i="3"/>
  <c r="F1419" i="3"/>
  <c r="E1419" i="3"/>
  <c r="D1419" i="3"/>
  <c r="C1419" i="3"/>
  <c r="B1419" i="3"/>
  <c r="J1418" i="3"/>
  <c r="I1418" i="3"/>
  <c r="H1418" i="3"/>
  <c r="G1418" i="3"/>
  <c r="F1418" i="3"/>
  <c r="E1418" i="3"/>
  <c r="D1418" i="3"/>
  <c r="C1418" i="3"/>
  <c r="B1418" i="3"/>
  <c r="G1416" i="3"/>
  <c r="C1416" i="3"/>
  <c r="G1415" i="3"/>
  <c r="F1415" i="3"/>
  <c r="D1415" i="3"/>
  <c r="I1412" i="3"/>
  <c r="G1412" i="3"/>
  <c r="E1412" i="3"/>
  <c r="D1412" i="3"/>
  <c r="C1412" i="3"/>
  <c r="B1412" i="3"/>
  <c r="J1410" i="3"/>
  <c r="I1410" i="3"/>
  <c r="H1410" i="3"/>
  <c r="G1410" i="3"/>
  <c r="F1410" i="3"/>
  <c r="E1410" i="3"/>
  <c r="D1410" i="3"/>
  <c r="C1410" i="3"/>
  <c r="B1410" i="3"/>
  <c r="J1409" i="3"/>
  <c r="I1409" i="3"/>
  <c r="H1409" i="3"/>
  <c r="G1409" i="3"/>
  <c r="F1409" i="3"/>
  <c r="E1409" i="3"/>
  <c r="D1409" i="3"/>
  <c r="C1409" i="3"/>
  <c r="B1409" i="3"/>
  <c r="G1407" i="3"/>
  <c r="C1407" i="3"/>
  <c r="G1406" i="3"/>
  <c r="F1406" i="3"/>
  <c r="D1406" i="3"/>
  <c r="I1403" i="3"/>
  <c r="G1403" i="3"/>
  <c r="E1403" i="3"/>
  <c r="D1403" i="3"/>
  <c r="C1403" i="3"/>
  <c r="B1403" i="3"/>
  <c r="J1401" i="3"/>
  <c r="I1401" i="3"/>
  <c r="H1401" i="3"/>
  <c r="G1401" i="3"/>
  <c r="F1401" i="3"/>
  <c r="E1401" i="3"/>
  <c r="D1401" i="3"/>
  <c r="C1401" i="3"/>
  <c r="B1401" i="3"/>
  <c r="J1400" i="3"/>
  <c r="I1400" i="3"/>
  <c r="H1400" i="3"/>
  <c r="G1400" i="3"/>
  <c r="F1400" i="3"/>
  <c r="E1400" i="3"/>
  <c r="D1400" i="3"/>
  <c r="C1400" i="3"/>
  <c r="B1400" i="3"/>
  <c r="G1398" i="3"/>
  <c r="C1398" i="3"/>
  <c r="G1397" i="3"/>
  <c r="F1397" i="3"/>
  <c r="D1397" i="3"/>
  <c r="I1394" i="3"/>
  <c r="G1394" i="3"/>
  <c r="E1394" i="3"/>
  <c r="D1394" i="3"/>
  <c r="C1394" i="3"/>
  <c r="B1394" i="3"/>
  <c r="J1392" i="3"/>
  <c r="I1392" i="3"/>
  <c r="H1392" i="3"/>
  <c r="G1392" i="3"/>
  <c r="F1392" i="3"/>
  <c r="E1392" i="3"/>
  <c r="D1392" i="3"/>
  <c r="C1392" i="3"/>
  <c r="B1392" i="3"/>
  <c r="J1391" i="3"/>
  <c r="I1391" i="3"/>
  <c r="H1391" i="3"/>
  <c r="G1391" i="3"/>
  <c r="F1391" i="3"/>
  <c r="E1391" i="3"/>
  <c r="D1391" i="3"/>
  <c r="C1391" i="3"/>
  <c r="B1391" i="3"/>
  <c r="G1389" i="3"/>
  <c r="C1389" i="3"/>
  <c r="G1388" i="3"/>
  <c r="F1388" i="3"/>
  <c r="D1388" i="3"/>
  <c r="I1385" i="3"/>
  <c r="G1385" i="3"/>
  <c r="E1385" i="3"/>
  <c r="D1385" i="3"/>
  <c r="C1385" i="3"/>
  <c r="B1385" i="3"/>
  <c r="J1383" i="3"/>
  <c r="I1383" i="3"/>
  <c r="H1383" i="3"/>
  <c r="G1383" i="3"/>
  <c r="F1383" i="3"/>
  <c r="E1383" i="3"/>
  <c r="D1383" i="3"/>
  <c r="C1383" i="3"/>
  <c r="B1383" i="3"/>
  <c r="J1382" i="3"/>
  <c r="I1382" i="3"/>
  <c r="H1382" i="3"/>
  <c r="G1382" i="3"/>
  <c r="F1382" i="3"/>
  <c r="E1382" i="3"/>
  <c r="D1382" i="3"/>
  <c r="C1382" i="3"/>
  <c r="B1382" i="3"/>
  <c r="G1380" i="3"/>
  <c r="C1380" i="3"/>
  <c r="G1379" i="3"/>
  <c r="F1379" i="3"/>
  <c r="D1379" i="3"/>
  <c r="I1376" i="3"/>
  <c r="G1376" i="3"/>
  <c r="E1376" i="3"/>
  <c r="D1376" i="3"/>
  <c r="C1376" i="3"/>
  <c r="B1376" i="3"/>
  <c r="J1374" i="3"/>
  <c r="I1374" i="3"/>
  <c r="H1374" i="3"/>
  <c r="G1374" i="3"/>
  <c r="F1374" i="3"/>
  <c r="E1374" i="3"/>
  <c r="D1374" i="3"/>
  <c r="C1374" i="3"/>
  <c r="B1374" i="3"/>
  <c r="J1373" i="3"/>
  <c r="I1373" i="3"/>
  <c r="H1373" i="3"/>
  <c r="G1373" i="3"/>
  <c r="F1373" i="3"/>
  <c r="E1373" i="3"/>
  <c r="D1373" i="3"/>
  <c r="C1373" i="3"/>
  <c r="B1373" i="3"/>
  <c r="G1371" i="3"/>
  <c r="C1371" i="3"/>
  <c r="G1370" i="3"/>
  <c r="F1370" i="3"/>
  <c r="D1370" i="3"/>
  <c r="I1367" i="3"/>
  <c r="G1367" i="3"/>
  <c r="E1367" i="3"/>
  <c r="D1367" i="3"/>
  <c r="C1367" i="3"/>
  <c r="B1367" i="3"/>
  <c r="J1365" i="3"/>
  <c r="I1365" i="3"/>
  <c r="H1365" i="3"/>
  <c r="G1365" i="3"/>
  <c r="F1365" i="3"/>
  <c r="E1365" i="3"/>
  <c r="D1365" i="3"/>
  <c r="C1365" i="3"/>
  <c r="B1365" i="3"/>
  <c r="J1364" i="3"/>
  <c r="I1364" i="3"/>
  <c r="H1364" i="3"/>
  <c r="G1364" i="3"/>
  <c r="F1364" i="3"/>
  <c r="E1364" i="3"/>
  <c r="D1364" i="3"/>
  <c r="C1364" i="3"/>
  <c r="B1364" i="3"/>
  <c r="G1362" i="3"/>
  <c r="C1362" i="3"/>
  <c r="F1361" i="3"/>
  <c r="D1361" i="3"/>
  <c r="I1358" i="3"/>
  <c r="G1358" i="3"/>
  <c r="E1358" i="3"/>
  <c r="D1358" i="3"/>
  <c r="C1358" i="3"/>
  <c r="B1358" i="3"/>
  <c r="J1356" i="3"/>
  <c r="I1356" i="3"/>
  <c r="H1356" i="3"/>
  <c r="G1356" i="3"/>
  <c r="F1356" i="3"/>
  <c r="E1356" i="3"/>
  <c r="D1356" i="3"/>
  <c r="C1356" i="3"/>
  <c r="B1356" i="3"/>
  <c r="J1355" i="3"/>
  <c r="I1355" i="3"/>
  <c r="H1355" i="3"/>
  <c r="G1355" i="3"/>
  <c r="F1355" i="3"/>
  <c r="E1355" i="3"/>
  <c r="D1355" i="3"/>
  <c r="C1355" i="3"/>
  <c r="B1355" i="3"/>
  <c r="G1353" i="3"/>
  <c r="C1353" i="3"/>
  <c r="G1352" i="3"/>
  <c r="F1352" i="3"/>
  <c r="D1352" i="3"/>
  <c r="I1349" i="3"/>
  <c r="G1349" i="3"/>
  <c r="E1349" i="3"/>
  <c r="D1349" i="3"/>
  <c r="C1349" i="3"/>
  <c r="B1349" i="3"/>
  <c r="J1347" i="3"/>
  <c r="I1347" i="3"/>
  <c r="H1347" i="3"/>
  <c r="G1347" i="3"/>
  <c r="F1347" i="3"/>
  <c r="E1347" i="3"/>
  <c r="D1347" i="3"/>
  <c r="C1347" i="3"/>
  <c r="B1347" i="3"/>
  <c r="J1346" i="3"/>
  <c r="I1346" i="3"/>
  <c r="H1346" i="3"/>
  <c r="G1346" i="3"/>
  <c r="F1346" i="3"/>
  <c r="E1346" i="3"/>
  <c r="D1346" i="3"/>
  <c r="C1346" i="3"/>
  <c r="B1346" i="3"/>
  <c r="G1344" i="3"/>
  <c r="C1344" i="3"/>
  <c r="G1343" i="3"/>
  <c r="F1343" i="3"/>
  <c r="D1343" i="3"/>
  <c r="I1340" i="3"/>
  <c r="G1340" i="3"/>
  <c r="E1340" i="3"/>
  <c r="D1340" i="3"/>
  <c r="C1340" i="3"/>
  <c r="B1340" i="3"/>
  <c r="J1338" i="3"/>
  <c r="I1338" i="3"/>
  <c r="H1338" i="3"/>
  <c r="G1338" i="3"/>
  <c r="F1338" i="3"/>
  <c r="E1338" i="3"/>
  <c r="D1338" i="3"/>
  <c r="C1338" i="3"/>
  <c r="B1338" i="3"/>
  <c r="J1337" i="3"/>
  <c r="I1337" i="3"/>
  <c r="H1337" i="3"/>
  <c r="G1337" i="3"/>
  <c r="F1337" i="3"/>
  <c r="E1337" i="3"/>
  <c r="D1337" i="3"/>
  <c r="C1337" i="3"/>
  <c r="B1337" i="3"/>
  <c r="G1335" i="3"/>
  <c r="C1335" i="3"/>
  <c r="F1334" i="3"/>
  <c r="D1334" i="3"/>
  <c r="I1331" i="3"/>
  <c r="G1331" i="3"/>
  <c r="E1331" i="3"/>
  <c r="D1331" i="3"/>
  <c r="C1331" i="3"/>
  <c r="B1331" i="3"/>
  <c r="J1329" i="3"/>
  <c r="I1329" i="3"/>
  <c r="H1329" i="3"/>
  <c r="G1329" i="3"/>
  <c r="F1329" i="3"/>
  <c r="E1329" i="3"/>
  <c r="D1329" i="3"/>
  <c r="C1329" i="3"/>
  <c r="B1329" i="3"/>
  <c r="J1328" i="3"/>
  <c r="I1328" i="3"/>
  <c r="H1328" i="3"/>
  <c r="G1328" i="3"/>
  <c r="F1328" i="3"/>
  <c r="E1328" i="3"/>
  <c r="D1328" i="3"/>
  <c r="C1328" i="3"/>
  <c r="B1328" i="3"/>
  <c r="G1326" i="3"/>
  <c r="C1326" i="3"/>
  <c r="F1325" i="3"/>
  <c r="D1325" i="3"/>
  <c r="I1322" i="3"/>
  <c r="G1322" i="3"/>
  <c r="E1322" i="3"/>
  <c r="D1322" i="3"/>
  <c r="C1322" i="3"/>
  <c r="B1322" i="3"/>
  <c r="J1320" i="3"/>
  <c r="I1320" i="3"/>
  <c r="H1320" i="3"/>
  <c r="G1320" i="3"/>
  <c r="F1320" i="3"/>
  <c r="E1320" i="3"/>
  <c r="D1320" i="3"/>
  <c r="C1320" i="3"/>
  <c r="B1320" i="3"/>
  <c r="J1319" i="3"/>
  <c r="I1319" i="3"/>
  <c r="H1319" i="3"/>
  <c r="G1319" i="3"/>
  <c r="F1319" i="3"/>
  <c r="E1319" i="3"/>
  <c r="D1319" i="3"/>
  <c r="C1319" i="3"/>
  <c r="B1319" i="3"/>
  <c r="G1317" i="3"/>
  <c r="C1317" i="3"/>
  <c r="G1316" i="3"/>
  <c r="F1316" i="3"/>
  <c r="D1316" i="3"/>
  <c r="I1313" i="3"/>
  <c r="G1313" i="3"/>
  <c r="E1313" i="3"/>
  <c r="D1313" i="3"/>
  <c r="C1313" i="3"/>
  <c r="B1313" i="3"/>
  <c r="J1311" i="3"/>
  <c r="I1311" i="3"/>
  <c r="H1311" i="3"/>
  <c r="G1311" i="3"/>
  <c r="F1311" i="3"/>
  <c r="E1311" i="3"/>
  <c r="D1311" i="3"/>
  <c r="C1311" i="3"/>
  <c r="B1311" i="3"/>
  <c r="J1310" i="3"/>
  <c r="I1310" i="3"/>
  <c r="H1310" i="3"/>
  <c r="G1310" i="3"/>
  <c r="F1310" i="3"/>
  <c r="E1310" i="3"/>
  <c r="D1310" i="3"/>
  <c r="C1310" i="3"/>
  <c r="B1310" i="3"/>
  <c r="G1308" i="3"/>
  <c r="C1308" i="3"/>
  <c r="F1307" i="3"/>
  <c r="D1307" i="3"/>
  <c r="I1304" i="3"/>
  <c r="G1304" i="3"/>
  <c r="E1304" i="3"/>
  <c r="D1304" i="3"/>
  <c r="C1304" i="3"/>
  <c r="B1304" i="3"/>
  <c r="J1302" i="3"/>
  <c r="I1302" i="3"/>
  <c r="H1302" i="3"/>
  <c r="G1302" i="3"/>
  <c r="F1302" i="3"/>
  <c r="E1302" i="3"/>
  <c r="D1302" i="3"/>
  <c r="C1302" i="3"/>
  <c r="B1302" i="3"/>
  <c r="J1301" i="3"/>
  <c r="I1301" i="3"/>
  <c r="H1301" i="3"/>
  <c r="G1301" i="3"/>
  <c r="F1301" i="3"/>
  <c r="E1301" i="3"/>
  <c r="D1301" i="3"/>
  <c r="C1301" i="3"/>
  <c r="B1301" i="3"/>
  <c r="G1299" i="3"/>
  <c r="C1299" i="3"/>
  <c r="F1298" i="3"/>
  <c r="D1298" i="3"/>
  <c r="I1295" i="3"/>
  <c r="G1295" i="3"/>
  <c r="E1295" i="3"/>
  <c r="D1295" i="3"/>
  <c r="C1295" i="3"/>
  <c r="B1295" i="3"/>
  <c r="J1293" i="3"/>
  <c r="I1293" i="3"/>
  <c r="H1293" i="3"/>
  <c r="G1293" i="3"/>
  <c r="F1293" i="3"/>
  <c r="E1293" i="3"/>
  <c r="D1293" i="3"/>
  <c r="C1293" i="3"/>
  <c r="B1293" i="3"/>
  <c r="J1292" i="3"/>
  <c r="I1292" i="3"/>
  <c r="H1292" i="3"/>
  <c r="G1292" i="3"/>
  <c r="F1292" i="3"/>
  <c r="E1292" i="3"/>
  <c r="D1292" i="3"/>
  <c r="C1292" i="3"/>
  <c r="B1292" i="3"/>
  <c r="G1290" i="3"/>
  <c r="C1290" i="3"/>
  <c r="G1289" i="3"/>
  <c r="F1289" i="3"/>
  <c r="D1289" i="3"/>
  <c r="I1286" i="3"/>
  <c r="G1286" i="3"/>
  <c r="E1286" i="3"/>
  <c r="D1286" i="3"/>
  <c r="C1286" i="3"/>
  <c r="B1286" i="3"/>
  <c r="J1284" i="3"/>
  <c r="I1284" i="3"/>
  <c r="H1284" i="3"/>
  <c r="G1284" i="3"/>
  <c r="F1284" i="3"/>
  <c r="E1284" i="3"/>
  <c r="D1284" i="3"/>
  <c r="C1284" i="3"/>
  <c r="B1284" i="3"/>
  <c r="J1283" i="3"/>
  <c r="I1283" i="3"/>
  <c r="H1283" i="3"/>
  <c r="G1283" i="3"/>
  <c r="F1283" i="3"/>
  <c r="E1283" i="3"/>
  <c r="D1283" i="3"/>
  <c r="C1283" i="3"/>
  <c r="B1283" i="3"/>
  <c r="G1281" i="3"/>
  <c r="C1281" i="3"/>
  <c r="G1280" i="3"/>
  <c r="F1280" i="3"/>
  <c r="D1280" i="3"/>
  <c r="I1277" i="3"/>
  <c r="G1277" i="3"/>
  <c r="E1277" i="3"/>
  <c r="D1277" i="3"/>
  <c r="C1277" i="3"/>
  <c r="B1277" i="3"/>
  <c r="J1275" i="3"/>
  <c r="I1275" i="3"/>
  <c r="H1275" i="3"/>
  <c r="G1275" i="3"/>
  <c r="F1275" i="3"/>
  <c r="E1275" i="3"/>
  <c r="D1275" i="3"/>
  <c r="C1275" i="3"/>
  <c r="B1275" i="3"/>
  <c r="J1274" i="3"/>
  <c r="I1274" i="3"/>
  <c r="H1274" i="3"/>
  <c r="G1274" i="3"/>
  <c r="F1274" i="3"/>
  <c r="E1274" i="3"/>
  <c r="D1274" i="3"/>
  <c r="C1274" i="3"/>
  <c r="B1274" i="3"/>
  <c r="G1272" i="3"/>
  <c r="C1272" i="3"/>
  <c r="G1271" i="3"/>
  <c r="F1271" i="3"/>
  <c r="D1271" i="3"/>
  <c r="I1268" i="3"/>
  <c r="G1268" i="3"/>
  <c r="E1268" i="3"/>
  <c r="D1268" i="3"/>
  <c r="C1268" i="3"/>
  <c r="B1268" i="3"/>
  <c r="J1266" i="3"/>
  <c r="I1266" i="3"/>
  <c r="H1266" i="3"/>
  <c r="G1266" i="3"/>
  <c r="F1266" i="3"/>
  <c r="E1266" i="3"/>
  <c r="D1266" i="3"/>
  <c r="C1266" i="3"/>
  <c r="B1266" i="3"/>
  <c r="J1265" i="3"/>
  <c r="I1265" i="3"/>
  <c r="H1265" i="3"/>
  <c r="G1265" i="3"/>
  <c r="F1265" i="3"/>
  <c r="E1265" i="3"/>
  <c r="D1265" i="3"/>
  <c r="C1265" i="3"/>
  <c r="B1265" i="3"/>
  <c r="G1263" i="3"/>
  <c r="C1263" i="3"/>
  <c r="G1262" i="3"/>
  <c r="F1262" i="3"/>
  <c r="D1262" i="3"/>
  <c r="I1259" i="3"/>
  <c r="G1259" i="3"/>
  <c r="E1259" i="3"/>
  <c r="D1259" i="3"/>
  <c r="C1259" i="3"/>
  <c r="B1259" i="3"/>
  <c r="J1257" i="3"/>
  <c r="I1257" i="3"/>
  <c r="H1257" i="3"/>
  <c r="G1257" i="3"/>
  <c r="F1257" i="3"/>
  <c r="E1257" i="3"/>
  <c r="D1257" i="3"/>
  <c r="C1257" i="3"/>
  <c r="B1257" i="3"/>
  <c r="J1256" i="3"/>
  <c r="I1256" i="3"/>
  <c r="H1256" i="3"/>
  <c r="G1256" i="3"/>
  <c r="F1256" i="3"/>
  <c r="E1256" i="3"/>
  <c r="D1256" i="3"/>
  <c r="C1256" i="3"/>
  <c r="B1256" i="3"/>
  <c r="G1254" i="3"/>
  <c r="C1254" i="3"/>
  <c r="F1253" i="3"/>
  <c r="D1253" i="3"/>
  <c r="I1250" i="3"/>
  <c r="G1250" i="3"/>
  <c r="E1250" i="3"/>
  <c r="D1250" i="3"/>
  <c r="C1250" i="3"/>
  <c r="B1250" i="3"/>
  <c r="J1248" i="3"/>
  <c r="I1248" i="3"/>
  <c r="H1248" i="3"/>
  <c r="G1248" i="3"/>
  <c r="F1248" i="3"/>
  <c r="E1248" i="3"/>
  <c r="D1248" i="3"/>
  <c r="C1248" i="3"/>
  <c r="B1248" i="3"/>
  <c r="J1247" i="3"/>
  <c r="I1247" i="3"/>
  <c r="H1247" i="3"/>
  <c r="G1247" i="3"/>
  <c r="F1247" i="3"/>
  <c r="E1247" i="3"/>
  <c r="D1247" i="3"/>
  <c r="C1247" i="3"/>
  <c r="B1247" i="3"/>
  <c r="G1245" i="3"/>
  <c r="C1245" i="3"/>
  <c r="F1244" i="3"/>
  <c r="D1244" i="3"/>
  <c r="I1241" i="3"/>
  <c r="G1241" i="3"/>
  <c r="E1241" i="3"/>
  <c r="D1241" i="3"/>
  <c r="C1241" i="3"/>
  <c r="B1241" i="3"/>
  <c r="J1239" i="3"/>
  <c r="I1239" i="3"/>
  <c r="H1239" i="3"/>
  <c r="G1239" i="3"/>
  <c r="F1239" i="3"/>
  <c r="E1239" i="3"/>
  <c r="D1239" i="3"/>
  <c r="C1239" i="3"/>
  <c r="B1239" i="3"/>
  <c r="J1238" i="3"/>
  <c r="I1238" i="3"/>
  <c r="H1238" i="3"/>
  <c r="G1238" i="3"/>
  <c r="F1238" i="3"/>
  <c r="E1238" i="3"/>
  <c r="D1238" i="3"/>
  <c r="C1238" i="3"/>
  <c r="B1238" i="3"/>
  <c r="G1236" i="3"/>
  <c r="C1236" i="3"/>
  <c r="F1235" i="3"/>
  <c r="D1235" i="3"/>
  <c r="I1232" i="3"/>
  <c r="G1232" i="3"/>
  <c r="E1232" i="3"/>
  <c r="D1232" i="3"/>
  <c r="C1232" i="3"/>
  <c r="B1232" i="3"/>
  <c r="J1230" i="3"/>
  <c r="I1230" i="3"/>
  <c r="H1230" i="3"/>
  <c r="G1230" i="3"/>
  <c r="F1230" i="3"/>
  <c r="E1230" i="3"/>
  <c r="D1230" i="3"/>
  <c r="C1230" i="3"/>
  <c r="B1230" i="3"/>
  <c r="J1229" i="3"/>
  <c r="I1229" i="3"/>
  <c r="H1229" i="3"/>
  <c r="G1229" i="3"/>
  <c r="F1229" i="3"/>
  <c r="E1229" i="3"/>
  <c r="D1229" i="3"/>
  <c r="C1229" i="3"/>
  <c r="B1229" i="3"/>
  <c r="G1227" i="3"/>
  <c r="C1227" i="3"/>
  <c r="F1226" i="3"/>
  <c r="D1226" i="3"/>
  <c r="I1223" i="3"/>
  <c r="G1223" i="3"/>
  <c r="E1223" i="3"/>
  <c r="D1223" i="3"/>
  <c r="C1223" i="3"/>
  <c r="B1223" i="3"/>
  <c r="J1221" i="3"/>
  <c r="I1221" i="3"/>
  <c r="H1221" i="3"/>
  <c r="G1221" i="3"/>
  <c r="F1221" i="3"/>
  <c r="E1221" i="3"/>
  <c r="D1221" i="3"/>
  <c r="C1221" i="3"/>
  <c r="B1221" i="3"/>
  <c r="J1220" i="3"/>
  <c r="I1220" i="3"/>
  <c r="H1220" i="3"/>
  <c r="G1220" i="3"/>
  <c r="F1220" i="3"/>
  <c r="E1220" i="3"/>
  <c r="D1220" i="3"/>
  <c r="C1220" i="3"/>
  <c r="B1220" i="3"/>
  <c r="G1218" i="3"/>
  <c r="C1218" i="3"/>
  <c r="F1217" i="3"/>
  <c r="D1217" i="3"/>
  <c r="I1214" i="3"/>
  <c r="G1214" i="3"/>
  <c r="E1214" i="3"/>
  <c r="D1214" i="3"/>
  <c r="C1214" i="3"/>
  <c r="B1214" i="3"/>
  <c r="J1212" i="3"/>
  <c r="I1212" i="3"/>
  <c r="H1212" i="3"/>
  <c r="G1212" i="3"/>
  <c r="F1212" i="3"/>
  <c r="E1212" i="3"/>
  <c r="D1212" i="3"/>
  <c r="C1212" i="3"/>
  <c r="B1212" i="3"/>
  <c r="J1211" i="3"/>
  <c r="I1211" i="3"/>
  <c r="H1211" i="3"/>
  <c r="G1211" i="3"/>
  <c r="F1211" i="3"/>
  <c r="E1211" i="3"/>
  <c r="D1211" i="3"/>
  <c r="C1211" i="3"/>
  <c r="B1211" i="3"/>
  <c r="G1209" i="3"/>
  <c r="C1209" i="3"/>
  <c r="F1208" i="3"/>
  <c r="D1208" i="3"/>
  <c r="I1205" i="3"/>
  <c r="G1205" i="3"/>
  <c r="E1205" i="3"/>
  <c r="D1205" i="3"/>
  <c r="C1205" i="3"/>
  <c r="B1205" i="3"/>
  <c r="J1203" i="3"/>
  <c r="I1203" i="3"/>
  <c r="H1203" i="3"/>
  <c r="G1203" i="3"/>
  <c r="F1203" i="3"/>
  <c r="E1203" i="3"/>
  <c r="D1203" i="3"/>
  <c r="C1203" i="3"/>
  <c r="B1203" i="3"/>
  <c r="J1202" i="3"/>
  <c r="I1202" i="3"/>
  <c r="H1202" i="3"/>
  <c r="G1202" i="3"/>
  <c r="F1202" i="3"/>
  <c r="E1202" i="3"/>
  <c r="D1202" i="3"/>
  <c r="C1202" i="3"/>
  <c r="B1202" i="3"/>
  <c r="G1200" i="3"/>
  <c r="C1200" i="3"/>
  <c r="F1199" i="3"/>
  <c r="D1199" i="3"/>
  <c r="I1196" i="3"/>
  <c r="G1196" i="3"/>
  <c r="E1196" i="3"/>
  <c r="D1196" i="3"/>
  <c r="C1196" i="3"/>
  <c r="B1196" i="3"/>
  <c r="J1194" i="3"/>
  <c r="I1194" i="3"/>
  <c r="H1194" i="3"/>
  <c r="G1194" i="3"/>
  <c r="F1194" i="3"/>
  <c r="E1194" i="3"/>
  <c r="D1194" i="3"/>
  <c r="C1194" i="3"/>
  <c r="B1194" i="3"/>
  <c r="J1193" i="3"/>
  <c r="I1193" i="3"/>
  <c r="H1193" i="3"/>
  <c r="G1193" i="3"/>
  <c r="F1193" i="3"/>
  <c r="E1193" i="3"/>
  <c r="D1193" i="3"/>
  <c r="C1193" i="3"/>
  <c r="B1193" i="3"/>
  <c r="G1191" i="3"/>
  <c r="C1191" i="3"/>
  <c r="F1190" i="3"/>
  <c r="D1190" i="3"/>
  <c r="I1187" i="3"/>
  <c r="G1187" i="3"/>
  <c r="E1187" i="3"/>
  <c r="D1187" i="3"/>
  <c r="C1187" i="3"/>
  <c r="B1187" i="3"/>
  <c r="J1185" i="3"/>
  <c r="I1185" i="3"/>
  <c r="H1185" i="3"/>
  <c r="G1185" i="3"/>
  <c r="F1185" i="3"/>
  <c r="E1185" i="3"/>
  <c r="D1185" i="3"/>
  <c r="C1185" i="3"/>
  <c r="B1185" i="3"/>
  <c r="J1184" i="3"/>
  <c r="I1184" i="3"/>
  <c r="H1184" i="3"/>
  <c r="G1184" i="3"/>
  <c r="F1184" i="3"/>
  <c r="E1184" i="3"/>
  <c r="D1184" i="3"/>
  <c r="C1184" i="3"/>
  <c r="B1184" i="3"/>
  <c r="G1182" i="3"/>
  <c r="C1182" i="3"/>
  <c r="G1181" i="3"/>
  <c r="F1181" i="3"/>
  <c r="D1181" i="3"/>
  <c r="I1178" i="3"/>
  <c r="G1178" i="3"/>
  <c r="E1178" i="3"/>
  <c r="D1178" i="3"/>
  <c r="C1178" i="3"/>
  <c r="B1178" i="3"/>
  <c r="J1176" i="3"/>
  <c r="I1176" i="3"/>
  <c r="H1176" i="3"/>
  <c r="G1176" i="3"/>
  <c r="F1176" i="3"/>
  <c r="E1176" i="3"/>
  <c r="D1176" i="3"/>
  <c r="C1176" i="3"/>
  <c r="B1176" i="3"/>
  <c r="J1175" i="3"/>
  <c r="I1175" i="3"/>
  <c r="H1175" i="3"/>
  <c r="G1175" i="3"/>
  <c r="F1175" i="3"/>
  <c r="E1175" i="3"/>
  <c r="D1175" i="3"/>
  <c r="C1175" i="3"/>
  <c r="B1175" i="3"/>
  <c r="G1173" i="3"/>
  <c r="C1173" i="3"/>
  <c r="G1172" i="3"/>
  <c r="F1172" i="3"/>
  <c r="D1172" i="3"/>
  <c r="I1169" i="3"/>
  <c r="G1169" i="3"/>
  <c r="E1169" i="3"/>
  <c r="D1169" i="3"/>
  <c r="C1169" i="3"/>
  <c r="B1169" i="3"/>
  <c r="J1167" i="3"/>
  <c r="I1167" i="3"/>
  <c r="H1167" i="3"/>
  <c r="G1167" i="3"/>
  <c r="F1167" i="3"/>
  <c r="E1167" i="3"/>
  <c r="D1167" i="3"/>
  <c r="C1167" i="3"/>
  <c r="B1167" i="3"/>
  <c r="J1166" i="3"/>
  <c r="I1166" i="3"/>
  <c r="H1166" i="3"/>
  <c r="G1166" i="3"/>
  <c r="F1166" i="3"/>
  <c r="E1166" i="3"/>
  <c r="D1166" i="3"/>
  <c r="C1166" i="3"/>
  <c r="B1166" i="3"/>
  <c r="G1164" i="3"/>
  <c r="C1164" i="3"/>
  <c r="F1163" i="3"/>
  <c r="D1163" i="3"/>
  <c r="I1160" i="3"/>
  <c r="G1160" i="3"/>
  <c r="E1160" i="3"/>
  <c r="D1160" i="3"/>
  <c r="C1160" i="3"/>
  <c r="B1160" i="3"/>
  <c r="J1158" i="3"/>
  <c r="I1158" i="3"/>
  <c r="H1158" i="3"/>
  <c r="G1158" i="3"/>
  <c r="F1158" i="3"/>
  <c r="E1158" i="3"/>
  <c r="D1158" i="3"/>
  <c r="C1158" i="3"/>
  <c r="B1158" i="3"/>
  <c r="J1157" i="3"/>
  <c r="I1157" i="3"/>
  <c r="H1157" i="3"/>
  <c r="G1157" i="3"/>
  <c r="F1157" i="3"/>
  <c r="E1157" i="3"/>
  <c r="D1157" i="3"/>
  <c r="C1157" i="3"/>
  <c r="B1157" i="3"/>
  <c r="G1155" i="3"/>
  <c r="C1155" i="3"/>
  <c r="F1154" i="3"/>
  <c r="D1154" i="3"/>
  <c r="I1151" i="3"/>
  <c r="G1151" i="3"/>
  <c r="E1151" i="3"/>
  <c r="D1151" i="3"/>
  <c r="C1151" i="3"/>
  <c r="B1151" i="3"/>
  <c r="J1149" i="3"/>
  <c r="I1149" i="3"/>
  <c r="H1149" i="3"/>
  <c r="G1149" i="3"/>
  <c r="F1149" i="3"/>
  <c r="E1149" i="3"/>
  <c r="D1149" i="3"/>
  <c r="C1149" i="3"/>
  <c r="B1149" i="3"/>
  <c r="J1148" i="3"/>
  <c r="I1148" i="3"/>
  <c r="H1148" i="3"/>
  <c r="G1148" i="3"/>
  <c r="F1148" i="3"/>
  <c r="E1148" i="3"/>
  <c r="D1148" i="3"/>
  <c r="C1148" i="3"/>
  <c r="B1148" i="3"/>
  <c r="G1146" i="3"/>
  <c r="C1146" i="3"/>
  <c r="F1145" i="3"/>
  <c r="D1145" i="3"/>
  <c r="I1142" i="3"/>
  <c r="G1142" i="3"/>
  <c r="E1142" i="3"/>
  <c r="D1142" i="3"/>
  <c r="C1142" i="3"/>
  <c r="B1142" i="3"/>
  <c r="J1140" i="3"/>
  <c r="I1140" i="3"/>
  <c r="H1140" i="3"/>
  <c r="G1140" i="3"/>
  <c r="F1140" i="3"/>
  <c r="E1140" i="3"/>
  <c r="D1140" i="3"/>
  <c r="C1140" i="3"/>
  <c r="B1140" i="3"/>
  <c r="J1139" i="3"/>
  <c r="I1139" i="3"/>
  <c r="H1139" i="3"/>
  <c r="G1139" i="3"/>
  <c r="F1139" i="3"/>
  <c r="E1139" i="3"/>
  <c r="D1139" i="3"/>
  <c r="C1139" i="3"/>
  <c r="B1139" i="3"/>
  <c r="G1137" i="3"/>
  <c r="C1137" i="3"/>
  <c r="F1136" i="3"/>
  <c r="D1136" i="3"/>
  <c r="I1133" i="3"/>
  <c r="G1133" i="3"/>
  <c r="E1133" i="3"/>
  <c r="D1133" i="3"/>
  <c r="C1133" i="3"/>
  <c r="B1133" i="3"/>
  <c r="J1131" i="3"/>
  <c r="I1131" i="3"/>
  <c r="H1131" i="3"/>
  <c r="G1131" i="3"/>
  <c r="F1131" i="3"/>
  <c r="E1131" i="3"/>
  <c r="D1131" i="3"/>
  <c r="C1131" i="3"/>
  <c r="B1131" i="3"/>
  <c r="J1130" i="3"/>
  <c r="I1130" i="3"/>
  <c r="H1130" i="3"/>
  <c r="G1130" i="3"/>
  <c r="F1130" i="3"/>
  <c r="E1130" i="3"/>
  <c r="D1130" i="3"/>
  <c r="C1130" i="3"/>
  <c r="B1130" i="3"/>
  <c r="G1128" i="3"/>
  <c r="C1128" i="3"/>
  <c r="G1127" i="3"/>
  <c r="F1127" i="3"/>
  <c r="D1127" i="3"/>
  <c r="I1124" i="3"/>
  <c r="G1124" i="3"/>
  <c r="E1124" i="3"/>
  <c r="D1124" i="3"/>
  <c r="C1124" i="3"/>
  <c r="B1124" i="3"/>
  <c r="J1122" i="3"/>
  <c r="I1122" i="3"/>
  <c r="H1122" i="3"/>
  <c r="G1122" i="3"/>
  <c r="F1122" i="3"/>
  <c r="E1122" i="3"/>
  <c r="D1122" i="3"/>
  <c r="C1122" i="3"/>
  <c r="B1122" i="3"/>
  <c r="J1121" i="3"/>
  <c r="I1121" i="3"/>
  <c r="H1121" i="3"/>
  <c r="G1121" i="3"/>
  <c r="F1121" i="3"/>
  <c r="E1121" i="3"/>
  <c r="D1121" i="3"/>
  <c r="C1121" i="3"/>
  <c r="B1121" i="3"/>
  <c r="G1119" i="3"/>
  <c r="C1119" i="3"/>
  <c r="F1118" i="3"/>
  <c r="D1118" i="3"/>
  <c r="I1115" i="3"/>
  <c r="G1115" i="3"/>
  <c r="E1115" i="3"/>
  <c r="D1115" i="3"/>
  <c r="C1115" i="3"/>
  <c r="B1115" i="3"/>
  <c r="J1113" i="3"/>
  <c r="I1113" i="3"/>
  <c r="H1113" i="3"/>
  <c r="G1113" i="3"/>
  <c r="F1113" i="3"/>
  <c r="E1113" i="3"/>
  <c r="D1113" i="3"/>
  <c r="C1113" i="3"/>
  <c r="B1113" i="3"/>
  <c r="J1112" i="3"/>
  <c r="I1112" i="3"/>
  <c r="H1112" i="3"/>
  <c r="G1112" i="3"/>
  <c r="F1112" i="3"/>
  <c r="E1112" i="3"/>
  <c r="D1112" i="3"/>
  <c r="C1112" i="3"/>
  <c r="B1112" i="3"/>
  <c r="G1110" i="3"/>
  <c r="C1110" i="3"/>
  <c r="F1109" i="3"/>
  <c r="D1109" i="3"/>
  <c r="I1106" i="3"/>
  <c r="G1106" i="3"/>
  <c r="E1106" i="3"/>
  <c r="D1106" i="3"/>
  <c r="C1106" i="3"/>
  <c r="B1106" i="3"/>
  <c r="J1104" i="3"/>
  <c r="I1104" i="3"/>
  <c r="H1104" i="3"/>
  <c r="G1104" i="3"/>
  <c r="F1104" i="3"/>
  <c r="E1104" i="3"/>
  <c r="D1104" i="3"/>
  <c r="C1104" i="3"/>
  <c r="B1104" i="3"/>
  <c r="J1103" i="3"/>
  <c r="I1103" i="3"/>
  <c r="H1103" i="3"/>
  <c r="G1103" i="3"/>
  <c r="F1103" i="3"/>
  <c r="E1103" i="3"/>
  <c r="D1103" i="3"/>
  <c r="C1103" i="3"/>
  <c r="B1103" i="3"/>
  <c r="G1101" i="3"/>
  <c r="C1101" i="3"/>
  <c r="F1100" i="3"/>
  <c r="D1100" i="3"/>
  <c r="I1097" i="3"/>
  <c r="G1097" i="3"/>
  <c r="E1097" i="3"/>
  <c r="D1097" i="3"/>
  <c r="C1097" i="3"/>
  <c r="B1097" i="3"/>
  <c r="J1095" i="3"/>
  <c r="I1095" i="3"/>
  <c r="H1095" i="3"/>
  <c r="G1095" i="3"/>
  <c r="F1095" i="3"/>
  <c r="E1095" i="3"/>
  <c r="D1095" i="3"/>
  <c r="C1095" i="3"/>
  <c r="B1095" i="3"/>
  <c r="J1094" i="3"/>
  <c r="I1094" i="3"/>
  <c r="H1094" i="3"/>
  <c r="G1094" i="3"/>
  <c r="F1094" i="3"/>
  <c r="E1094" i="3"/>
  <c r="D1094" i="3"/>
  <c r="C1094" i="3"/>
  <c r="B1094" i="3"/>
  <c r="G1092" i="3"/>
  <c r="C1092" i="3"/>
  <c r="F1091" i="3"/>
  <c r="D1091" i="3"/>
  <c r="I1088" i="3"/>
  <c r="G1088" i="3"/>
  <c r="E1088" i="3"/>
  <c r="D1088" i="3"/>
  <c r="C1088" i="3"/>
  <c r="B1088" i="3"/>
  <c r="J1086" i="3"/>
  <c r="I1086" i="3"/>
  <c r="H1086" i="3"/>
  <c r="G1086" i="3"/>
  <c r="F1086" i="3"/>
  <c r="E1086" i="3"/>
  <c r="D1086" i="3"/>
  <c r="C1086" i="3"/>
  <c r="B1086" i="3"/>
  <c r="J1085" i="3"/>
  <c r="I1085" i="3"/>
  <c r="H1085" i="3"/>
  <c r="G1085" i="3"/>
  <c r="F1085" i="3"/>
  <c r="E1085" i="3"/>
  <c r="D1085" i="3"/>
  <c r="C1085" i="3"/>
  <c r="B1085" i="3"/>
  <c r="G1083" i="3"/>
  <c r="C1083" i="3"/>
  <c r="F1082" i="3"/>
  <c r="D1082" i="3"/>
  <c r="I1079" i="3"/>
  <c r="G1079" i="3"/>
  <c r="E1079" i="3"/>
  <c r="D1079" i="3"/>
  <c r="C1079" i="3"/>
  <c r="B1079" i="3"/>
  <c r="J1077" i="3"/>
  <c r="I1077" i="3"/>
  <c r="H1077" i="3"/>
  <c r="G1077" i="3"/>
  <c r="F1077" i="3"/>
  <c r="E1077" i="3"/>
  <c r="D1077" i="3"/>
  <c r="C1077" i="3"/>
  <c r="B1077" i="3"/>
  <c r="J1076" i="3"/>
  <c r="I1076" i="3"/>
  <c r="H1076" i="3"/>
  <c r="G1076" i="3"/>
  <c r="F1076" i="3"/>
  <c r="E1076" i="3"/>
  <c r="D1076" i="3"/>
  <c r="C1076" i="3"/>
  <c r="B1076" i="3"/>
  <c r="G1074" i="3"/>
  <c r="C1074" i="3"/>
  <c r="G1073" i="3"/>
  <c r="F1073" i="3"/>
  <c r="D1073" i="3"/>
  <c r="I1070" i="3"/>
  <c r="G1070" i="3"/>
  <c r="E1070" i="3"/>
  <c r="D1070" i="3"/>
  <c r="C1070" i="3"/>
  <c r="B1070" i="3"/>
  <c r="J1068" i="3"/>
  <c r="I1068" i="3"/>
  <c r="H1068" i="3"/>
  <c r="G1068" i="3"/>
  <c r="F1068" i="3"/>
  <c r="E1068" i="3"/>
  <c r="D1068" i="3"/>
  <c r="C1068" i="3"/>
  <c r="B1068" i="3"/>
  <c r="J1067" i="3"/>
  <c r="I1067" i="3"/>
  <c r="H1067" i="3"/>
  <c r="G1067" i="3"/>
  <c r="F1067" i="3"/>
  <c r="E1067" i="3"/>
  <c r="D1067" i="3"/>
  <c r="C1067" i="3"/>
  <c r="B1067" i="3"/>
  <c r="G1065" i="3"/>
  <c r="C1065" i="3"/>
  <c r="G1064" i="3"/>
  <c r="F1064" i="3"/>
  <c r="D1064" i="3"/>
  <c r="I1061" i="3"/>
  <c r="G1061" i="3"/>
  <c r="E1061" i="3"/>
  <c r="D1061" i="3"/>
  <c r="C1061" i="3"/>
  <c r="B1061" i="3"/>
  <c r="J1059" i="3"/>
  <c r="I1059" i="3"/>
  <c r="H1059" i="3"/>
  <c r="G1059" i="3"/>
  <c r="F1059" i="3"/>
  <c r="E1059" i="3"/>
  <c r="D1059" i="3"/>
  <c r="C1059" i="3"/>
  <c r="B1059" i="3"/>
  <c r="J1058" i="3"/>
  <c r="I1058" i="3"/>
  <c r="H1058" i="3"/>
  <c r="G1058" i="3"/>
  <c r="F1058" i="3"/>
  <c r="E1058" i="3"/>
  <c r="D1058" i="3"/>
  <c r="C1058" i="3"/>
  <c r="B1058" i="3"/>
  <c r="G1056" i="3"/>
  <c r="C1056" i="3"/>
  <c r="G1055" i="3"/>
  <c r="F1055" i="3"/>
  <c r="D1055" i="3"/>
  <c r="I1052" i="3"/>
  <c r="G1052" i="3"/>
  <c r="E1052" i="3"/>
  <c r="D1052" i="3"/>
  <c r="C1052" i="3"/>
  <c r="B1052" i="3"/>
  <c r="J1050" i="3"/>
  <c r="I1050" i="3"/>
  <c r="H1050" i="3"/>
  <c r="G1050" i="3"/>
  <c r="F1050" i="3"/>
  <c r="E1050" i="3"/>
  <c r="D1050" i="3"/>
  <c r="C1050" i="3"/>
  <c r="B1050" i="3"/>
  <c r="J1049" i="3"/>
  <c r="I1049" i="3"/>
  <c r="H1049" i="3"/>
  <c r="G1049" i="3"/>
  <c r="F1049" i="3"/>
  <c r="E1049" i="3"/>
  <c r="D1049" i="3"/>
  <c r="C1049" i="3"/>
  <c r="B1049" i="3"/>
  <c r="G1047" i="3"/>
  <c r="C1047" i="3"/>
  <c r="F1046" i="3"/>
  <c r="D1046" i="3"/>
  <c r="I1043" i="3"/>
  <c r="G1043" i="3"/>
  <c r="E1043" i="3"/>
  <c r="D1043" i="3"/>
  <c r="C1043" i="3"/>
  <c r="B1043" i="3"/>
  <c r="J1041" i="3"/>
  <c r="I1041" i="3"/>
  <c r="H1041" i="3"/>
  <c r="G1041" i="3"/>
  <c r="F1041" i="3"/>
  <c r="E1041" i="3"/>
  <c r="D1041" i="3"/>
  <c r="C1041" i="3"/>
  <c r="B1041" i="3"/>
  <c r="J1040" i="3"/>
  <c r="I1040" i="3"/>
  <c r="H1040" i="3"/>
  <c r="G1040" i="3"/>
  <c r="F1040" i="3"/>
  <c r="E1040" i="3"/>
  <c r="D1040" i="3"/>
  <c r="C1040" i="3"/>
  <c r="B1040" i="3"/>
  <c r="G1038" i="3"/>
  <c r="C1038" i="3"/>
  <c r="G1037" i="3"/>
  <c r="F1037" i="3"/>
  <c r="D1037" i="3"/>
  <c r="I1034" i="3"/>
  <c r="G1034" i="3"/>
  <c r="E1034" i="3"/>
  <c r="D1034" i="3"/>
  <c r="C1034" i="3"/>
  <c r="B1034" i="3"/>
  <c r="J1032" i="3"/>
  <c r="I1032" i="3"/>
  <c r="H1032" i="3"/>
  <c r="G1032" i="3"/>
  <c r="F1032" i="3"/>
  <c r="E1032" i="3"/>
  <c r="D1032" i="3"/>
  <c r="C1032" i="3"/>
  <c r="B1032" i="3"/>
  <c r="J1031" i="3"/>
  <c r="I1031" i="3"/>
  <c r="H1031" i="3"/>
  <c r="G1031" i="3"/>
  <c r="F1031" i="3"/>
  <c r="E1031" i="3"/>
  <c r="D1031" i="3"/>
  <c r="C1031" i="3"/>
  <c r="B1031" i="3"/>
  <c r="G1029" i="3"/>
  <c r="C1029" i="3"/>
  <c r="G1028" i="3"/>
  <c r="F1028" i="3"/>
  <c r="D1028" i="3"/>
  <c r="I1025" i="3"/>
  <c r="G1025" i="3"/>
  <c r="E1025" i="3"/>
  <c r="D1025" i="3"/>
  <c r="C1025" i="3"/>
  <c r="B1025" i="3"/>
  <c r="J1023" i="3"/>
  <c r="I1023" i="3"/>
  <c r="H1023" i="3"/>
  <c r="G1023" i="3"/>
  <c r="F1023" i="3"/>
  <c r="E1023" i="3"/>
  <c r="D1023" i="3"/>
  <c r="C1023" i="3"/>
  <c r="B1023" i="3"/>
  <c r="J1022" i="3"/>
  <c r="I1022" i="3"/>
  <c r="H1022" i="3"/>
  <c r="G1022" i="3"/>
  <c r="F1022" i="3"/>
  <c r="E1022" i="3"/>
  <c r="D1022" i="3"/>
  <c r="C1022" i="3"/>
  <c r="B1022" i="3"/>
  <c r="G1020" i="3"/>
  <c r="C1020" i="3"/>
  <c r="F1019" i="3"/>
  <c r="D1019" i="3"/>
  <c r="I1016" i="3"/>
  <c r="G1016" i="3"/>
  <c r="E1016" i="3"/>
  <c r="D1016" i="3"/>
  <c r="C1016" i="3"/>
  <c r="B1016" i="3"/>
  <c r="J1014" i="3"/>
  <c r="I1014" i="3"/>
  <c r="H1014" i="3"/>
  <c r="G1014" i="3"/>
  <c r="F1014" i="3"/>
  <c r="E1014" i="3"/>
  <c r="D1014" i="3"/>
  <c r="C1014" i="3"/>
  <c r="B1014" i="3"/>
  <c r="J1013" i="3"/>
  <c r="I1013" i="3"/>
  <c r="H1013" i="3"/>
  <c r="G1013" i="3"/>
  <c r="F1013" i="3"/>
  <c r="E1013" i="3"/>
  <c r="D1013" i="3"/>
  <c r="C1013" i="3"/>
  <c r="B1013" i="3"/>
  <c r="G1011" i="3"/>
  <c r="C1011" i="3"/>
  <c r="G1010" i="3"/>
  <c r="F1010" i="3"/>
  <c r="D1010" i="3"/>
  <c r="I1007" i="3"/>
  <c r="G1007" i="3"/>
  <c r="E1007" i="3"/>
  <c r="D1007" i="3"/>
  <c r="C1007" i="3"/>
  <c r="B1007" i="3"/>
  <c r="J1005" i="3"/>
  <c r="I1005" i="3"/>
  <c r="H1005" i="3"/>
  <c r="G1005" i="3"/>
  <c r="F1005" i="3"/>
  <c r="E1005" i="3"/>
  <c r="D1005" i="3"/>
  <c r="C1005" i="3"/>
  <c r="B1005" i="3"/>
  <c r="J1004" i="3"/>
  <c r="I1004" i="3"/>
  <c r="H1004" i="3"/>
  <c r="G1004" i="3"/>
  <c r="F1004" i="3"/>
  <c r="E1004" i="3"/>
  <c r="D1004" i="3"/>
  <c r="C1004" i="3"/>
  <c r="B1004" i="3"/>
  <c r="G1002" i="3"/>
  <c r="C1002" i="3"/>
  <c r="G1001" i="3"/>
  <c r="F1001" i="3"/>
  <c r="D1001" i="3"/>
  <c r="I998" i="3"/>
  <c r="G998" i="3"/>
  <c r="E998" i="3"/>
  <c r="D998" i="3"/>
  <c r="C998" i="3"/>
  <c r="B998" i="3"/>
  <c r="J996" i="3"/>
  <c r="I996" i="3"/>
  <c r="H996" i="3"/>
  <c r="G996" i="3"/>
  <c r="F996" i="3"/>
  <c r="E996" i="3"/>
  <c r="D996" i="3"/>
  <c r="C996" i="3"/>
  <c r="B996" i="3"/>
  <c r="J995" i="3"/>
  <c r="I995" i="3"/>
  <c r="H995" i="3"/>
  <c r="G995" i="3"/>
  <c r="F995" i="3"/>
  <c r="E995" i="3"/>
  <c r="D995" i="3"/>
  <c r="C995" i="3"/>
  <c r="B995" i="3"/>
  <c r="G993" i="3"/>
  <c r="C993" i="3"/>
  <c r="G992" i="3"/>
  <c r="F992" i="3"/>
  <c r="D992" i="3"/>
  <c r="I989" i="3"/>
  <c r="G989" i="3"/>
  <c r="E989" i="3"/>
  <c r="D989" i="3"/>
  <c r="C989" i="3"/>
  <c r="B989" i="3"/>
  <c r="J987" i="3"/>
  <c r="I987" i="3"/>
  <c r="H987" i="3"/>
  <c r="G987" i="3"/>
  <c r="F987" i="3"/>
  <c r="E987" i="3"/>
  <c r="D987" i="3"/>
  <c r="C987" i="3"/>
  <c r="B987" i="3"/>
  <c r="J986" i="3"/>
  <c r="I986" i="3"/>
  <c r="H986" i="3"/>
  <c r="G986" i="3"/>
  <c r="F986" i="3"/>
  <c r="E986" i="3"/>
  <c r="D986" i="3"/>
  <c r="C986" i="3"/>
  <c r="B986" i="3"/>
  <c r="G984" i="3"/>
  <c r="C984" i="3"/>
  <c r="G983" i="3"/>
  <c r="F983" i="3"/>
  <c r="D983" i="3"/>
  <c r="I980" i="3"/>
  <c r="G980" i="3"/>
  <c r="E980" i="3"/>
  <c r="D980" i="3"/>
  <c r="C980" i="3"/>
  <c r="B980" i="3"/>
  <c r="J978" i="3"/>
  <c r="I978" i="3"/>
  <c r="H978" i="3"/>
  <c r="G978" i="3"/>
  <c r="F978" i="3"/>
  <c r="E978" i="3"/>
  <c r="D978" i="3"/>
  <c r="C978" i="3"/>
  <c r="B978" i="3"/>
  <c r="J977" i="3"/>
  <c r="I977" i="3"/>
  <c r="H977" i="3"/>
  <c r="G977" i="3"/>
  <c r="F977" i="3"/>
  <c r="E977" i="3"/>
  <c r="D977" i="3"/>
  <c r="C977" i="3"/>
  <c r="B977" i="3"/>
  <c r="G975" i="3"/>
  <c r="C975" i="3"/>
  <c r="G974" i="3"/>
  <c r="F974" i="3"/>
  <c r="D974" i="3"/>
  <c r="I971" i="3"/>
  <c r="G971" i="3"/>
  <c r="E971" i="3"/>
  <c r="D971" i="3"/>
  <c r="C971" i="3"/>
  <c r="B971" i="3"/>
  <c r="J969" i="3"/>
  <c r="I969" i="3"/>
  <c r="H969" i="3"/>
  <c r="G969" i="3"/>
  <c r="F969" i="3"/>
  <c r="E969" i="3"/>
  <c r="D969" i="3"/>
  <c r="C969" i="3"/>
  <c r="B969" i="3"/>
  <c r="J968" i="3"/>
  <c r="I968" i="3"/>
  <c r="H968" i="3"/>
  <c r="G968" i="3"/>
  <c r="F968" i="3"/>
  <c r="E968" i="3"/>
  <c r="D968" i="3"/>
  <c r="C968" i="3"/>
  <c r="B968" i="3"/>
  <c r="G966" i="3"/>
  <c r="C966" i="3"/>
  <c r="G965" i="3"/>
  <c r="F965" i="3"/>
  <c r="D965" i="3"/>
  <c r="I962" i="3"/>
  <c r="G962" i="3"/>
  <c r="E962" i="3"/>
  <c r="D962" i="3"/>
  <c r="C962" i="3"/>
  <c r="B962" i="3"/>
  <c r="J960" i="3"/>
  <c r="I960" i="3"/>
  <c r="H960" i="3"/>
  <c r="G960" i="3"/>
  <c r="F960" i="3"/>
  <c r="E960" i="3"/>
  <c r="D960" i="3"/>
  <c r="C960" i="3"/>
  <c r="B960" i="3"/>
  <c r="J959" i="3"/>
  <c r="I959" i="3"/>
  <c r="H959" i="3"/>
  <c r="G959" i="3"/>
  <c r="F959" i="3"/>
  <c r="E959" i="3"/>
  <c r="D959" i="3"/>
  <c r="C959" i="3"/>
  <c r="B959" i="3"/>
  <c r="G957" i="3"/>
  <c r="C957" i="3"/>
  <c r="G956" i="3"/>
  <c r="F956" i="3"/>
  <c r="D956" i="3"/>
  <c r="I953" i="3"/>
  <c r="G953" i="3"/>
  <c r="E953" i="3"/>
  <c r="D953" i="3"/>
  <c r="C953" i="3"/>
  <c r="B953" i="3"/>
  <c r="J951" i="3"/>
  <c r="I951" i="3"/>
  <c r="H951" i="3"/>
  <c r="G951" i="3"/>
  <c r="F951" i="3"/>
  <c r="E951" i="3"/>
  <c r="D951" i="3"/>
  <c r="C951" i="3"/>
  <c r="B951" i="3"/>
  <c r="J950" i="3"/>
  <c r="I950" i="3"/>
  <c r="H950" i="3"/>
  <c r="G950" i="3"/>
  <c r="F950" i="3"/>
  <c r="E950" i="3"/>
  <c r="D950" i="3"/>
  <c r="C950" i="3"/>
  <c r="B950" i="3"/>
  <c r="G948" i="3"/>
  <c r="C948" i="3"/>
  <c r="F947" i="3"/>
  <c r="D947" i="3"/>
  <c r="I944" i="3"/>
  <c r="G944" i="3"/>
  <c r="E944" i="3"/>
  <c r="D944" i="3"/>
  <c r="C944" i="3"/>
  <c r="B944" i="3"/>
  <c r="J942" i="3"/>
  <c r="I942" i="3"/>
  <c r="H942" i="3"/>
  <c r="G942" i="3"/>
  <c r="F942" i="3"/>
  <c r="E942" i="3"/>
  <c r="D942" i="3"/>
  <c r="C942" i="3"/>
  <c r="B942" i="3"/>
  <c r="J941" i="3"/>
  <c r="I941" i="3"/>
  <c r="H941" i="3"/>
  <c r="G941" i="3"/>
  <c r="F941" i="3"/>
  <c r="E941" i="3"/>
  <c r="D941" i="3"/>
  <c r="C941" i="3"/>
  <c r="B941" i="3"/>
  <c r="G939" i="3"/>
  <c r="C939" i="3"/>
  <c r="G938" i="3"/>
  <c r="F938" i="3"/>
  <c r="D938" i="3"/>
  <c r="I935" i="3"/>
  <c r="G935" i="3"/>
  <c r="E935" i="3"/>
  <c r="D935" i="3"/>
  <c r="C935" i="3"/>
  <c r="B935" i="3"/>
  <c r="J933" i="3"/>
  <c r="I933" i="3"/>
  <c r="H933" i="3"/>
  <c r="G933" i="3"/>
  <c r="F933" i="3"/>
  <c r="E933" i="3"/>
  <c r="D933" i="3"/>
  <c r="C933" i="3"/>
  <c r="B933" i="3"/>
  <c r="J932" i="3"/>
  <c r="I932" i="3"/>
  <c r="H932" i="3"/>
  <c r="G932" i="3"/>
  <c r="F932" i="3"/>
  <c r="E932" i="3"/>
  <c r="D932" i="3"/>
  <c r="C932" i="3"/>
  <c r="B932" i="3"/>
  <c r="G930" i="3"/>
  <c r="C930" i="3"/>
  <c r="F929" i="3"/>
  <c r="D929" i="3"/>
  <c r="I926" i="3"/>
  <c r="G926" i="3"/>
  <c r="E926" i="3"/>
  <c r="D926" i="3"/>
  <c r="C926" i="3"/>
  <c r="B926" i="3"/>
  <c r="J924" i="3"/>
  <c r="I924" i="3"/>
  <c r="H924" i="3"/>
  <c r="G924" i="3"/>
  <c r="F924" i="3"/>
  <c r="E924" i="3"/>
  <c r="D924" i="3"/>
  <c r="C924" i="3"/>
  <c r="B924" i="3"/>
  <c r="J923" i="3"/>
  <c r="I923" i="3"/>
  <c r="H923" i="3"/>
  <c r="G923" i="3"/>
  <c r="F923" i="3"/>
  <c r="E923" i="3"/>
  <c r="D923" i="3"/>
  <c r="C923" i="3"/>
  <c r="B923" i="3"/>
  <c r="G921" i="3"/>
  <c r="C921" i="3"/>
  <c r="F920" i="3"/>
  <c r="D920" i="3"/>
  <c r="I917" i="3"/>
  <c r="G917" i="3"/>
  <c r="E917" i="3"/>
  <c r="D917" i="3"/>
  <c r="C917" i="3"/>
  <c r="B917" i="3"/>
  <c r="J915" i="3"/>
  <c r="I915" i="3"/>
  <c r="H915" i="3"/>
  <c r="G915" i="3"/>
  <c r="F915" i="3"/>
  <c r="E915" i="3"/>
  <c r="D915" i="3"/>
  <c r="C915" i="3"/>
  <c r="B915" i="3"/>
  <c r="J914" i="3"/>
  <c r="I914" i="3"/>
  <c r="H914" i="3"/>
  <c r="G914" i="3"/>
  <c r="F914" i="3"/>
  <c r="E914" i="3"/>
  <c r="D914" i="3"/>
  <c r="C914" i="3"/>
  <c r="B914" i="3"/>
  <c r="G912" i="3"/>
  <c r="C912" i="3"/>
  <c r="G911" i="3"/>
  <c r="F911" i="3"/>
  <c r="D911" i="3"/>
  <c r="I908" i="3"/>
  <c r="G908" i="3"/>
  <c r="E908" i="3"/>
  <c r="D908" i="3"/>
  <c r="C908" i="3"/>
  <c r="B908" i="3"/>
  <c r="J906" i="3"/>
  <c r="I906" i="3"/>
  <c r="H906" i="3"/>
  <c r="G906" i="3"/>
  <c r="F906" i="3"/>
  <c r="E906" i="3"/>
  <c r="D906" i="3"/>
  <c r="C906" i="3"/>
  <c r="B906" i="3"/>
  <c r="J905" i="3"/>
  <c r="I905" i="3"/>
  <c r="H905" i="3"/>
  <c r="G905" i="3"/>
  <c r="F905" i="3"/>
  <c r="E905" i="3"/>
  <c r="D905" i="3"/>
  <c r="C905" i="3"/>
  <c r="B905" i="3"/>
  <c r="G903" i="3"/>
  <c r="C903" i="3"/>
  <c r="G902" i="3"/>
  <c r="F902" i="3"/>
  <c r="D902" i="3"/>
  <c r="I899" i="3"/>
  <c r="G899" i="3"/>
  <c r="E899" i="3"/>
  <c r="D899" i="3"/>
  <c r="C899" i="3"/>
  <c r="B899" i="3"/>
  <c r="J897" i="3"/>
  <c r="I897" i="3"/>
  <c r="H897" i="3"/>
  <c r="G897" i="3"/>
  <c r="F897" i="3"/>
  <c r="E897" i="3"/>
  <c r="D897" i="3"/>
  <c r="C897" i="3"/>
  <c r="B897" i="3"/>
  <c r="J896" i="3"/>
  <c r="I896" i="3"/>
  <c r="H896" i="3"/>
  <c r="G896" i="3"/>
  <c r="F896" i="3"/>
  <c r="E896" i="3"/>
  <c r="D896" i="3"/>
  <c r="C896" i="3"/>
  <c r="B896" i="3"/>
  <c r="G894" i="3"/>
  <c r="C894" i="3"/>
  <c r="G893" i="3"/>
  <c r="F893" i="3"/>
  <c r="D893" i="3"/>
  <c r="I890" i="3"/>
  <c r="G890" i="3"/>
  <c r="E890" i="3"/>
  <c r="D890" i="3"/>
  <c r="C890" i="3"/>
  <c r="B890" i="3"/>
  <c r="J888" i="3"/>
  <c r="I888" i="3"/>
  <c r="H888" i="3"/>
  <c r="G888" i="3"/>
  <c r="F888" i="3"/>
  <c r="E888" i="3"/>
  <c r="D888" i="3"/>
  <c r="C888" i="3"/>
  <c r="B888" i="3"/>
  <c r="J887" i="3"/>
  <c r="I887" i="3"/>
  <c r="H887" i="3"/>
  <c r="G887" i="3"/>
  <c r="F887" i="3"/>
  <c r="E887" i="3"/>
  <c r="D887" i="3"/>
  <c r="C887" i="3"/>
  <c r="B887" i="3"/>
  <c r="G885" i="3"/>
  <c r="C885" i="3"/>
  <c r="G884" i="3"/>
  <c r="F884" i="3"/>
  <c r="D884" i="3"/>
  <c r="I881" i="3"/>
  <c r="G881" i="3"/>
  <c r="E881" i="3"/>
  <c r="D881" i="3"/>
  <c r="C881" i="3"/>
  <c r="B881" i="3"/>
  <c r="J879" i="3"/>
  <c r="I879" i="3"/>
  <c r="H879" i="3"/>
  <c r="G879" i="3"/>
  <c r="F879" i="3"/>
  <c r="E879" i="3"/>
  <c r="D879" i="3"/>
  <c r="C879" i="3"/>
  <c r="B879" i="3"/>
  <c r="J878" i="3"/>
  <c r="I878" i="3"/>
  <c r="H878" i="3"/>
  <c r="G878" i="3"/>
  <c r="F878" i="3"/>
  <c r="E878" i="3"/>
  <c r="D878" i="3"/>
  <c r="C878" i="3"/>
  <c r="B878" i="3"/>
  <c r="G876" i="3"/>
  <c r="C876" i="3"/>
  <c r="G875" i="3"/>
  <c r="F875" i="3"/>
  <c r="D875" i="3"/>
  <c r="I872" i="3"/>
  <c r="G872" i="3"/>
  <c r="E872" i="3"/>
  <c r="D872" i="3"/>
  <c r="C872" i="3"/>
  <c r="B872" i="3"/>
  <c r="J870" i="3"/>
  <c r="I870" i="3"/>
  <c r="H870" i="3"/>
  <c r="G870" i="3"/>
  <c r="F870" i="3"/>
  <c r="E870" i="3"/>
  <c r="D870" i="3"/>
  <c r="C870" i="3"/>
  <c r="B870" i="3"/>
  <c r="J869" i="3"/>
  <c r="I869" i="3"/>
  <c r="H869" i="3"/>
  <c r="G869" i="3"/>
  <c r="F869" i="3"/>
  <c r="E869" i="3"/>
  <c r="D869" i="3"/>
  <c r="C869" i="3"/>
  <c r="B869" i="3"/>
  <c r="G867" i="3"/>
  <c r="C867" i="3"/>
  <c r="F866" i="3"/>
  <c r="D866" i="3"/>
  <c r="I863" i="3"/>
  <c r="G863" i="3"/>
  <c r="E863" i="3"/>
  <c r="D863" i="3"/>
  <c r="C863" i="3"/>
  <c r="B863" i="3"/>
  <c r="J861" i="3"/>
  <c r="I861" i="3"/>
  <c r="H861" i="3"/>
  <c r="G861" i="3"/>
  <c r="F861" i="3"/>
  <c r="E861" i="3"/>
  <c r="D861" i="3"/>
  <c r="C861" i="3"/>
  <c r="B861" i="3"/>
  <c r="J860" i="3"/>
  <c r="I860" i="3"/>
  <c r="H860" i="3"/>
  <c r="G860" i="3"/>
  <c r="F860" i="3"/>
  <c r="E860" i="3"/>
  <c r="D860" i="3"/>
  <c r="C860" i="3"/>
  <c r="B860" i="3"/>
  <c r="G858" i="3"/>
  <c r="C858" i="3"/>
  <c r="G857" i="3"/>
  <c r="F857" i="3"/>
  <c r="D857" i="3"/>
  <c r="I854" i="3"/>
  <c r="G854" i="3"/>
  <c r="E854" i="3"/>
  <c r="D854" i="3"/>
  <c r="C854" i="3"/>
  <c r="B854" i="3"/>
  <c r="J852" i="3"/>
  <c r="I852" i="3"/>
  <c r="H852" i="3"/>
  <c r="G852" i="3"/>
  <c r="F852" i="3"/>
  <c r="E852" i="3"/>
  <c r="D852" i="3"/>
  <c r="C852" i="3"/>
  <c r="B852" i="3"/>
  <c r="J851" i="3"/>
  <c r="I851" i="3"/>
  <c r="H851" i="3"/>
  <c r="G851" i="3"/>
  <c r="F851" i="3"/>
  <c r="E851" i="3"/>
  <c r="D851" i="3"/>
  <c r="C851" i="3"/>
  <c r="B851" i="3"/>
  <c r="G849" i="3"/>
  <c r="C849" i="3"/>
  <c r="F848" i="3"/>
  <c r="D848" i="3"/>
  <c r="I845" i="3"/>
  <c r="G845" i="3"/>
  <c r="E845" i="3"/>
  <c r="D845" i="3"/>
  <c r="C845" i="3"/>
  <c r="B845" i="3"/>
  <c r="J843" i="3"/>
  <c r="I843" i="3"/>
  <c r="H843" i="3"/>
  <c r="G843" i="3"/>
  <c r="F843" i="3"/>
  <c r="E843" i="3"/>
  <c r="D843" i="3"/>
  <c r="C843" i="3"/>
  <c r="B843" i="3"/>
  <c r="J842" i="3"/>
  <c r="I842" i="3"/>
  <c r="H842" i="3"/>
  <c r="G842" i="3"/>
  <c r="F842" i="3"/>
  <c r="E842" i="3"/>
  <c r="D842" i="3"/>
  <c r="C842" i="3"/>
  <c r="B842" i="3"/>
  <c r="G840" i="3"/>
  <c r="C840" i="3"/>
  <c r="F839" i="3"/>
  <c r="D839" i="3"/>
  <c r="I836" i="3"/>
  <c r="G836" i="3"/>
  <c r="E836" i="3"/>
  <c r="D836" i="3"/>
  <c r="C836" i="3"/>
  <c r="B836" i="3"/>
  <c r="J834" i="3"/>
  <c r="I834" i="3"/>
  <c r="H834" i="3"/>
  <c r="G834" i="3"/>
  <c r="F834" i="3"/>
  <c r="E834" i="3"/>
  <c r="D834" i="3"/>
  <c r="C834" i="3"/>
  <c r="B834" i="3"/>
  <c r="J833" i="3"/>
  <c r="I833" i="3"/>
  <c r="H833" i="3"/>
  <c r="G833" i="3"/>
  <c r="F833" i="3"/>
  <c r="E833" i="3"/>
  <c r="D833" i="3"/>
  <c r="C833" i="3"/>
  <c r="B833" i="3"/>
  <c r="G831" i="3"/>
  <c r="C831" i="3"/>
  <c r="F830" i="3"/>
  <c r="D830" i="3"/>
  <c r="I827" i="3"/>
  <c r="G827" i="3"/>
  <c r="E827" i="3"/>
  <c r="D827" i="3"/>
  <c r="C827" i="3"/>
  <c r="B827" i="3"/>
  <c r="J825" i="3"/>
  <c r="I825" i="3"/>
  <c r="H825" i="3"/>
  <c r="G825" i="3"/>
  <c r="F825" i="3"/>
  <c r="E825" i="3"/>
  <c r="D825" i="3"/>
  <c r="C825" i="3"/>
  <c r="B825" i="3"/>
  <c r="J824" i="3"/>
  <c r="I824" i="3"/>
  <c r="H824" i="3"/>
  <c r="G824" i="3"/>
  <c r="F824" i="3"/>
  <c r="E824" i="3"/>
  <c r="D824" i="3"/>
  <c r="C824" i="3"/>
  <c r="B824" i="3"/>
  <c r="G822" i="3"/>
  <c r="C822" i="3"/>
  <c r="G821" i="3"/>
  <c r="F821" i="3"/>
  <c r="D821" i="3"/>
  <c r="I818" i="3"/>
  <c r="G818" i="3"/>
  <c r="E818" i="3"/>
  <c r="D818" i="3"/>
  <c r="C818" i="3"/>
  <c r="B818" i="3"/>
  <c r="J816" i="3"/>
  <c r="I816" i="3"/>
  <c r="H816" i="3"/>
  <c r="G816" i="3"/>
  <c r="F816" i="3"/>
  <c r="E816" i="3"/>
  <c r="D816" i="3"/>
  <c r="C816" i="3"/>
  <c r="B816" i="3"/>
  <c r="J815" i="3"/>
  <c r="I815" i="3"/>
  <c r="H815" i="3"/>
  <c r="G815" i="3"/>
  <c r="F815" i="3"/>
  <c r="E815" i="3"/>
  <c r="D815" i="3"/>
  <c r="C815" i="3"/>
  <c r="B815" i="3"/>
  <c r="G813" i="3"/>
  <c r="C813" i="3"/>
  <c r="F812" i="3"/>
  <c r="D812" i="3"/>
  <c r="I809" i="3"/>
  <c r="G809" i="3"/>
  <c r="E809" i="3"/>
  <c r="D809" i="3"/>
  <c r="C809" i="3"/>
  <c r="B809" i="3"/>
  <c r="J807" i="3"/>
  <c r="I807" i="3"/>
  <c r="H807" i="3"/>
  <c r="G807" i="3"/>
  <c r="F807" i="3"/>
  <c r="E807" i="3"/>
  <c r="D807" i="3"/>
  <c r="C807" i="3"/>
  <c r="B807" i="3"/>
  <c r="J806" i="3"/>
  <c r="I806" i="3"/>
  <c r="H806" i="3"/>
  <c r="G806" i="3"/>
  <c r="F806" i="3"/>
  <c r="E806" i="3"/>
  <c r="D806" i="3"/>
  <c r="C806" i="3"/>
  <c r="B806" i="3"/>
  <c r="G804" i="3"/>
  <c r="C804" i="3"/>
  <c r="G803" i="3"/>
  <c r="F803" i="3"/>
  <c r="D803" i="3"/>
  <c r="I800" i="3"/>
  <c r="G800" i="3"/>
  <c r="E800" i="3"/>
  <c r="D800" i="3"/>
  <c r="C800" i="3"/>
  <c r="B800" i="3"/>
  <c r="J798" i="3"/>
  <c r="I798" i="3"/>
  <c r="H798" i="3"/>
  <c r="G798" i="3"/>
  <c r="F798" i="3"/>
  <c r="E798" i="3"/>
  <c r="D798" i="3"/>
  <c r="C798" i="3"/>
  <c r="B798" i="3"/>
  <c r="J797" i="3"/>
  <c r="I797" i="3"/>
  <c r="H797" i="3"/>
  <c r="G797" i="3"/>
  <c r="F797" i="3"/>
  <c r="E797" i="3"/>
  <c r="D797" i="3"/>
  <c r="C797" i="3"/>
  <c r="B797" i="3"/>
  <c r="G795" i="3"/>
  <c r="C795" i="3"/>
  <c r="G794" i="3"/>
  <c r="F794" i="3"/>
  <c r="D794" i="3"/>
  <c r="I791" i="3"/>
  <c r="G791" i="3"/>
  <c r="E791" i="3"/>
  <c r="D791" i="3"/>
  <c r="C791" i="3"/>
  <c r="B791" i="3"/>
  <c r="J789" i="3"/>
  <c r="I789" i="3"/>
  <c r="H789" i="3"/>
  <c r="G789" i="3"/>
  <c r="F789" i="3"/>
  <c r="E789" i="3"/>
  <c r="D789" i="3"/>
  <c r="C789" i="3"/>
  <c r="B789" i="3"/>
  <c r="J788" i="3"/>
  <c r="I788" i="3"/>
  <c r="H788" i="3"/>
  <c r="G788" i="3"/>
  <c r="F788" i="3"/>
  <c r="E788" i="3"/>
  <c r="D788" i="3"/>
  <c r="C788" i="3"/>
  <c r="B788" i="3"/>
  <c r="G786" i="3"/>
  <c r="C786" i="3"/>
  <c r="F785" i="3"/>
  <c r="D785" i="3"/>
  <c r="I782" i="3"/>
  <c r="G782" i="3"/>
  <c r="E782" i="3"/>
  <c r="D782" i="3"/>
  <c r="C782" i="3"/>
  <c r="B782" i="3"/>
  <c r="J780" i="3"/>
  <c r="I780" i="3"/>
  <c r="H780" i="3"/>
  <c r="G780" i="3"/>
  <c r="F780" i="3"/>
  <c r="E780" i="3"/>
  <c r="D780" i="3"/>
  <c r="C780" i="3"/>
  <c r="B780" i="3"/>
  <c r="J779" i="3"/>
  <c r="I779" i="3"/>
  <c r="H779" i="3"/>
  <c r="G779" i="3"/>
  <c r="F779" i="3"/>
  <c r="E779" i="3"/>
  <c r="D779" i="3"/>
  <c r="C779" i="3"/>
  <c r="B779" i="3"/>
  <c r="G777" i="3"/>
  <c r="C777" i="3"/>
  <c r="F776" i="3"/>
  <c r="D776" i="3"/>
  <c r="I773" i="3"/>
  <c r="G773" i="3"/>
  <c r="E773" i="3"/>
  <c r="D773" i="3"/>
  <c r="C773" i="3"/>
  <c r="B773" i="3"/>
  <c r="J771" i="3"/>
  <c r="I771" i="3"/>
  <c r="H771" i="3"/>
  <c r="G771" i="3"/>
  <c r="F771" i="3"/>
  <c r="E771" i="3"/>
  <c r="D771" i="3"/>
  <c r="C771" i="3"/>
  <c r="B771" i="3"/>
  <c r="J770" i="3"/>
  <c r="I770" i="3"/>
  <c r="H770" i="3"/>
  <c r="G770" i="3"/>
  <c r="F770" i="3"/>
  <c r="E770" i="3"/>
  <c r="D770" i="3"/>
  <c r="C770" i="3"/>
  <c r="B770" i="3"/>
  <c r="G768" i="3"/>
  <c r="C768" i="3"/>
  <c r="F767" i="3"/>
  <c r="D767" i="3"/>
  <c r="I764" i="3"/>
  <c r="G764" i="3"/>
  <c r="E764" i="3"/>
  <c r="D764" i="3"/>
  <c r="C764" i="3"/>
  <c r="B764" i="3"/>
  <c r="J762" i="3"/>
  <c r="I762" i="3"/>
  <c r="H762" i="3"/>
  <c r="G762" i="3"/>
  <c r="F762" i="3"/>
  <c r="E762" i="3"/>
  <c r="D762" i="3"/>
  <c r="C762" i="3"/>
  <c r="B762" i="3"/>
  <c r="J761" i="3"/>
  <c r="I761" i="3"/>
  <c r="H761" i="3"/>
  <c r="G761" i="3"/>
  <c r="F761" i="3"/>
  <c r="E761" i="3"/>
  <c r="D761" i="3"/>
  <c r="C761" i="3"/>
  <c r="B761" i="3"/>
  <c r="G759" i="3"/>
  <c r="C759" i="3"/>
  <c r="G758" i="3"/>
  <c r="F758" i="3"/>
  <c r="D758" i="3"/>
  <c r="I755" i="3"/>
  <c r="G755" i="3"/>
  <c r="E755" i="3"/>
  <c r="D755" i="3"/>
  <c r="C755" i="3"/>
  <c r="B755" i="3"/>
  <c r="J753" i="3"/>
  <c r="I753" i="3"/>
  <c r="H753" i="3"/>
  <c r="G753" i="3"/>
  <c r="F753" i="3"/>
  <c r="E753" i="3"/>
  <c r="D753" i="3"/>
  <c r="C753" i="3"/>
  <c r="B753" i="3"/>
  <c r="J752" i="3"/>
  <c r="I752" i="3"/>
  <c r="H752" i="3"/>
  <c r="G752" i="3"/>
  <c r="F752" i="3"/>
  <c r="E752" i="3"/>
  <c r="D752" i="3"/>
  <c r="C752" i="3"/>
  <c r="B752" i="3"/>
  <c r="G750" i="3"/>
  <c r="C750" i="3"/>
  <c r="F749" i="3"/>
  <c r="D749" i="3"/>
  <c r="I746" i="3"/>
  <c r="G746" i="3"/>
  <c r="E746" i="3"/>
  <c r="D746" i="3"/>
  <c r="C746" i="3"/>
  <c r="B746" i="3"/>
  <c r="J744" i="3"/>
  <c r="I744" i="3"/>
  <c r="H744" i="3"/>
  <c r="G744" i="3"/>
  <c r="F744" i="3"/>
  <c r="E744" i="3"/>
  <c r="D744" i="3"/>
  <c r="C744" i="3"/>
  <c r="B744" i="3"/>
  <c r="J743" i="3"/>
  <c r="I743" i="3"/>
  <c r="H743" i="3"/>
  <c r="G743" i="3"/>
  <c r="F743" i="3"/>
  <c r="E743" i="3"/>
  <c r="D743" i="3"/>
  <c r="C743" i="3"/>
  <c r="B743" i="3"/>
  <c r="G741" i="3"/>
  <c r="C741" i="3"/>
  <c r="F740" i="3"/>
  <c r="D740" i="3"/>
  <c r="I737" i="3"/>
  <c r="G737" i="3"/>
  <c r="E737" i="3"/>
  <c r="D737" i="3"/>
  <c r="C737" i="3"/>
  <c r="B737" i="3"/>
  <c r="J735" i="3"/>
  <c r="I735" i="3"/>
  <c r="H735" i="3"/>
  <c r="G735" i="3"/>
  <c r="F735" i="3"/>
  <c r="E735" i="3"/>
  <c r="D735" i="3"/>
  <c r="C735" i="3"/>
  <c r="B735" i="3"/>
  <c r="J734" i="3"/>
  <c r="I734" i="3"/>
  <c r="H734" i="3"/>
  <c r="G734" i="3"/>
  <c r="F734" i="3"/>
  <c r="E734" i="3"/>
  <c r="D734" i="3"/>
  <c r="C734" i="3"/>
  <c r="B734" i="3"/>
  <c r="G732" i="3"/>
  <c r="C732" i="3"/>
  <c r="F731" i="3"/>
  <c r="D731" i="3"/>
  <c r="I728" i="3"/>
  <c r="G728" i="3"/>
  <c r="E728" i="3"/>
  <c r="D728" i="3"/>
  <c r="C728" i="3"/>
  <c r="B728" i="3"/>
  <c r="J726" i="3"/>
  <c r="I726" i="3"/>
  <c r="H726" i="3"/>
  <c r="G726" i="3"/>
  <c r="F726" i="3"/>
  <c r="E726" i="3"/>
  <c r="D726" i="3"/>
  <c r="C726" i="3"/>
  <c r="B726" i="3"/>
  <c r="J725" i="3"/>
  <c r="I725" i="3"/>
  <c r="H725" i="3"/>
  <c r="G725" i="3"/>
  <c r="F725" i="3"/>
  <c r="E725" i="3"/>
  <c r="D725" i="3"/>
  <c r="C725" i="3"/>
  <c r="B725" i="3"/>
  <c r="G723" i="3"/>
  <c r="C723" i="3"/>
  <c r="F722" i="3"/>
  <c r="D722" i="3"/>
  <c r="I719" i="3"/>
  <c r="G719" i="3"/>
  <c r="E719" i="3"/>
  <c r="D719" i="3"/>
  <c r="C719" i="3"/>
  <c r="B719" i="3"/>
  <c r="J717" i="3"/>
  <c r="I717" i="3"/>
  <c r="H717" i="3"/>
  <c r="G717" i="3"/>
  <c r="F717" i="3"/>
  <c r="E717" i="3"/>
  <c r="D717" i="3"/>
  <c r="C717" i="3"/>
  <c r="B717" i="3"/>
  <c r="J716" i="3"/>
  <c r="I716" i="3"/>
  <c r="H716" i="3"/>
  <c r="G716" i="3"/>
  <c r="F716" i="3"/>
  <c r="E716" i="3"/>
  <c r="D716" i="3"/>
  <c r="C716" i="3"/>
  <c r="B716" i="3"/>
  <c r="G714" i="3"/>
  <c r="C714" i="3"/>
  <c r="F713" i="3"/>
  <c r="D713" i="3"/>
  <c r="I710" i="3"/>
  <c r="G710" i="3"/>
  <c r="E710" i="3"/>
  <c r="D710" i="3"/>
  <c r="C710" i="3"/>
  <c r="B710" i="3"/>
  <c r="J708" i="3"/>
  <c r="I708" i="3"/>
  <c r="H708" i="3"/>
  <c r="G708" i="3"/>
  <c r="F708" i="3"/>
  <c r="E708" i="3"/>
  <c r="D708" i="3"/>
  <c r="C708" i="3"/>
  <c r="B708" i="3"/>
  <c r="J707" i="3"/>
  <c r="I707" i="3"/>
  <c r="H707" i="3"/>
  <c r="G707" i="3"/>
  <c r="F707" i="3"/>
  <c r="E707" i="3"/>
  <c r="D707" i="3"/>
  <c r="C707" i="3"/>
  <c r="B707" i="3"/>
  <c r="G705" i="3"/>
  <c r="C705" i="3"/>
  <c r="G704" i="3"/>
  <c r="F704" i="3"/>
  <c r="D704" i="3"/>
  <c r="I701" i="3"/>
  <c r="G701" i="3"/>
  <c r="E701" i="3"/>
  <c r="D701" i="3"/>
  <c r="C701" i="3"/>
  <c r="B701" i="3"/>
  <c r="J699" i="3"/>
  <c r="I699" i="3"/>
  <c r="H699" i="3"/>
  <c r="G699" i="3"/>
  <c r="F699" i="3"/>
  <c r="E699" i="3"/>
  <c r="D699" i="3"/>
  <c r="C699" i="3"/>
  <c r="B699" i="3"/>
  <c r="J698" i="3"/>
  <c r="I698" i="3"/>
  <c r="H698" i="3"/>
  <c r="G698" i="3"/>
  <c r="F698" i="3"/>
  <c r="E698" i="3"/>
  <c r="D698" i="3"/>
  <c r="C698" i="3"/>
  <c r="B698" i="3"/>
  <c r="G696" i="3"/>
  <c r="C696" i="3"/>
  <c r="G695" i="3"/>
  <c r="F695" i="3"/>
  <c r="D695" i="3"/>
  <c r="I692" i="3"/>
  <c r="G692" i="3"/>
  <c r="E692" i="3"/>
  <c r="D692" i="3"/>
  <c r="C692" i="3"/>
  <c r="B692" i="3"/>
  <c r="J690" i="3"/>
  <c r="I690" i="3"/>
  <c r="H690" i="3"/>
  <c r="G690" i="3"/>
  <c r="F690" i="3"/>
  <c r="E690" i="3"/>
  <c r="D690" i="3"/>
  <c r="C690" i="3"/>
  <c r="B690" i="3"/>
  <c r="J689" i="3"/>
  <c r="I689" i="3"/>
  <c r="H689" i="3"/>
  <c r="G689" i="3"/>
  <c r="F689" i="3"/>
  <c r="E689" i="3"/>
  <c r="D689" i="3"/>
  <c r="C689" i="3"/>
  <c r="B689" i="3"/>
  <c r="G687" i="3"/>
  <c r="C687" i="3"/>
  <c r="F686" i="3"/>
  <c r="D686" i="3"/>
  <c r="I683" i="3"/>
  <c r="G683" i="3"/>
  <c r="E683" i="3"/>
  <c r="D683" i="3"/>
  <c r="C683" i="3"/>
  <c r="B683" i="3"/>
  <c r="J681" i="3"/>
  <c r="I681" i="3"/>
  <c r="H681" i="3"/>
  <c r="G681" i="3"/>
  <c r="F681" i="3"/>
  <c r="E681" i="3"/>
  <c r="D681" i="3"/>
  <c r="C681" i="3"/>
  <c r="B681" i="3"/>
  <c r="J680" i="3"/>
  <c r="I680" i="3"/>
  <c r="H680" i="3"/>
  <c r="G680" i="3"/>
  <c r="F680" i="3"/>
  <c r="E680" i="3"/>
  <c r="D680" i="3"/>
  <c r="C680" i="3"/>
  <c r="B680" i="3"/>
  <c r="G678" i="3"/>
  <c r="C678" i="3"/>
  <c r="F677" i="3"/>
  <c r="D677" i="3"/>
  <c r="I674" i="3"/>
  <c r="G674" i="3"/>
  <c r="E674" i="3"/>
  <c r="D674" i="3"/>
  <c r="C674" i="3"/>
  <c r="B674" i="3"/>
  <c r="J672" i="3"/>
  <c r="I672" i="3"/>
  <c r="H672" i="3"/>
  <c r="G672" i="3"/>
  <c r="F672" i="3"/>
  <c r="E672" i="3"/>
  <c r="D672" i="3"/>
  <c r="C672" i="3"/>
  <c r="B672" i="3"/>
  <c r="J671" i="3"/>
  <c r="I671" i="3"/>
  <c r="H671" i="3"/>
  <c r="G671" i="3"/>
  <c r="F671" i="3"/>
  <c r="E671" i="3"/>
  <c r="D671" i="3"/>
  <c r="C671" i="3"/>
  <c r="B671" i="3"/>
  <c r="G669" i="3"/>
  <c r="C669" i="3"/>
  <c r="G668" i="3"/>
  <c r="F668" i="3"/>
  <c r="D668" i="3"/>
  <c r="I665" i="3"/>
  <c r="G665" i="3"/>
  <c r="E665" i="3"/>
  <c r="D665" i="3"/>
  <c r="C665" i="3"/>
  <c r="B665" i="3"/>
  <c r="J663" i="3"/>
  <c r="I663" i="3"/>
  <c r="H663" i="3"/>
  <c r="G663" i="3"/>
  <c r="F663" i="3"/>
  <c r="E663" i="3"/>
  <c r="D663" i="3"/>
  <c r="C663" i="3"/>
  <c r="B663" i="3"/>
  <c r="J662" i="3"/>
  <c r="I662" i="3"/>
  <c r="H662" i="3"/>
  <c r="G662" i="3"/>
  <c r="F662" i="3"/>
  <c r="E662" i="3"/>
  <c r="D662" i="3"/>
  <c r="C662" i="3"/>
  <c r="B662" i="3"/>
  <c r="G660" i="3"/>
  <c r="C660" i="3"/>
  <c r="G659" i="3"/>
  <c r="F659" i="3"/>
  <c r="D659" i="3"/>
  <c r="I656" i="3"/>
  <c r="G656" i="3"/>
  <c r="E656" i="3"/>
  <c r="D656" i="3"/>
  <c r="C656" i="3"/>
  <c r="B656" i="3"/>
  <c r="J654" i="3"/>
  <c r="I654" i="3"/>
  <c r="H654" i="3"/>
  <c r="G654" i="3"/>
  <c r="F654" i="3"/>
  <c r="E654" i="3"/>
  <c r="D654" i="3"/>
  <c r="C654" i="3"/>
  <c r="B654" i="3"/>
  <c r="J653" i="3"/>
  <c r="I653" i="3"/>
  <c r="H653" i="3"/>
  <c r="G653" i="3"/>
  <c r="F653" i="3"/>
  <c r="E653" i="3"/>
  <c r="D653" i="3"/>
  <c r="C653" i="3"/>
  <c r="B653" i="3"/>
  <c r="G651" i="3"/>
  <c r="C651" i="3"/>
  <c r="F650" i="3"/>
  <c r="D650" i="3"/>
  <c r="I647" i="3"/>
  <c r="G647" i="3"/>
  <c r="E647" i="3"/>
  <c r="D647" i="3"/>
  <c r="C647" i="3"/>
  <c r="B647" i="3"/>
  <c r="J645" i="3"/>
  <c r="I645" i="3"/>
  <c r="H645" i="3"/>
  <c r="G645" i="3"/>
  <c r="F645" i="3"/>
  <c r="E645" i="3"/>
  <c r="D645" i="3"/>
  <c r="C645" i="3"/>
  <c r="B645" i="3"/>
  <c r="J644" i="3"/>
  <c r="I644" i="3"/>
  <c r="H644" i="3"/>
  <c r="G644" i="3"/>
  <c r="F644" i="3"/>
  <c r="E644" i="3"/>
  <c r="D644" i="3"/>
  <c r="C644" i="3"/>
  <c r="B644" i="3"/>
  <c r="G642" i="3"/>
  <c r="C642" i="3"/>
  <c r="G641" i="3"/>
  <c r="F641" i="3"/>
  <c r="D641" i="3"/>
  <c r="I638" i="3"/>
  <c r="G638" i="3"/>
  <c r="E638" i="3"/>
  <c r="D638" i="3"/>
  <c r="C638" i="3"/>
  <c r="B638" i="3"/>
  <c r="J636" i="3"/>
  <c r="I636" i="3"/>
  <c r="H636" i="3"/>
  <c r="G636" i="3"/>
  <c r="F636" i="3"/>
  <c r="E636" i="3"/>
  <c r="D636" i="3"/>
  <c r="C636" i="3"/>
  <c r="B636" i="3"/>
  <c r="J635" i="3"/>
  <c r="I635" i="3"/>
  <c r="H635" i="3"/>
  <c r="G635" i="3"/>
  <c r="F635" i="3"/>
  <c r="E635" i="3"/>
  <c r="D635" i="3"/>
  <c r="C635" i="3"/>
  <c r="B635" i="3"/>
  <c r="G633" i="3"/>
  <c r="C633" i="3"/>
  <c r="F632" i="3"/>
  <c r="D632" i="3"/>
  <c r="I629" i="3"/>
  <c r="G629" i="3"/>
  <c r="E629" i="3"/>
  <c r="D629" i="3"/>
  <c r="C629" i="3"/>
  <c r="B629" i="3"/>
  <c r="J627" i="3"/>
  <c r="I627" i="3"/>
  <c r="H627" i="3"/>
  <c r="G627" i="3"/>
  <c r="F627" i="3"/>
  <c r="E627" i="3"/>
  <c r="D627" i="3"/>
  <c r="C627" i="3"/>
  <c r="B627" i="3"/>
  <c r="J626" i="3"/>
  <c r="I626" i="3"/>
  <c r="H626" i="3"/>
  <c r="G626" i="3"/>
  <c r="F626" i="3"/>
  <c r="E626" i="3"/>
  <c r="D626" i="3"/>
  <c r="C626" i="3"/>
  <c r="B626" i="3"/>
  <c r="G624" i="3"/>
  <c r="C624" i="3"/>
  <c r="F623" i="3"/>
  <c r="D623" i="3"/>
  <c r="I620" i="3"/>
  <c r="G620" i="3"/>
  <c r="E620" i="3"/>
  <c r="D620" i="3"/>
  <c r="C620" i="3"/>
  <c r="B620" i="3"/>
  <c r="J618" i="3"/>
  <c r="I618" i="3"/>
  <c r="H618" i="3"/>
  <c r="G618" i="3"/>
  <c r="F618" i="3"/>
  <c r="E618" i="3"/>
  <c r="D618" i="3"/>
  <c r="C618" i="3"/>
  <c r="B618" i="3"/>
  <c r="J617" i="3"/>
  <c r="I617" i="3"/>
  <c r="H617" i="3"/>
  <c r="G617" i="3"/>
  <c r="F617" i="3"/>
  <c r="E617" i="3"/>
  <c r="D617" i="3"/>
  <c r="C617" i="3"/>
  <c r="B617" i="3"/>
  <c r="G615" i="3"/>
  <c r="C615" i="3"/>
  <c r="F614" i="3"/>
  <c r="D614" i="3"/>
  <c r="I611" i="3"/>
  <c r="G611" i="3"/>
  <c r="E611" i="3"/>
  <c r="D611" i="3"/>
  <c r="C611" i="3"/>
  <c r="B611" i="3"/>
  <c r="J609" i="3"/>
  <c r="I609" i="3"/>
  <c r="H609" i="3"/>
  <c r="G609" i="3"/>
  <c r="F609" i="3"/>
  <c r="E609" i="3"/>
  <c r="D609" i="3"/>
  <c r="C609" i="3"/>
  <c r="B609" i="3"/>
  <c r="J608" i="3"/>
  <c r="I608" i="3"/>
  <c r="H608" i="3"/>
  <c r="G608" i="3"/>
  <c r="F608" i="3"/>
  <c r="E608" i="3"/>
  <c r="D608" i="3"/>
  <c r="C608" i="3"/>
  <c r="B608" i="3"/>
  <c r="G606" i="3"/>
  <c r="C606" i="3"/>
  <c r="F605" i="3"/>
  <c r="D605" i="3"/>
  <c r="I602" i="3"/>
  <c r="G602" i="3"/>
  <c r="E602" i="3"/>
  <c r="D602" i="3"/>
  <c r="C602" i="3"/>
  <c r="B602" i="3"/>
  <c r="J600" i="3"/>
  <c r="I600" i="3"/>
  <c r="H600" i="3"/>
  <c r="G600" i="3"/>
  <c r="F600" i="3"/>
  <c r="E600" i="3"/>
  <c r="D600" i="3"/>
  <c r="C600" i="3"/>
  <c r="B600" i="3"/>
  <c r="J599" i="3"/>
  <c r="I599" i="3"/>
  <c r="H599" i="3"/>
  <c r="G599" i="3"/>
  <c r="F599" i="3"/>
  <c r="E599" i="3"/>
  <c r="D599" i="3"/>
  <c r="C599" i="3"/>
  <c r="B599" i="3"/>
  <c r="G597" i="3"/>
  <c r="C597" i="3"/>
  <c r="G596" i="3"/>
  <c r="F596" i="3"/>
  <c r="D596" i="3"/>
  <c r="I593" i="3"/>
  <c r="G593" i="3"/>
  <c r="E593" i="3"/>
  <c r="D593" i="3"/>
  <c r="C593" i="3"/>
  <c r="B593" i="3"/>
  <c r="J591" i="3"/>
  <c r="I591" i="3"/>
  <c r="H591" i="3"/>
  <c r="G591" i="3"/>
  <c r="F591" i="3"/>
  <c r="E591" i="3"/>
  <c r="D591" i="3"/>
  <c r="C591" i="3"/>
  <c r="B591" i="3"/>
  <c r="J590" i="3"/>
  <c r="I590" i="3"/>
  <c r="H590" i="3"/>
  <c r="G590" i="3"/>
  <c r="F590" i="3"/>
  <c r="E590" i="3"/>
  <c r="D590" i="3"/>
  <c r="C590" i="3"/>
  <c r="B590" i="3"/>
  <c r="G588" i="3"/>
  <c r="C588" i="3"/>
  <c r="F587" i="3"/>
  <c r="D587" i="3"/>
  <c r="I584" i="3"/>
  <c r="G584" i="3"/>
  <c r="E584" i="3"/>
  <c r="D584" i="3"/>
  <c r="C584" i="3"/>
  <c r="B584" i="3"/>
  <c r="J582" i="3"/>
  <c r="I582" i="3"/>
  <c r="H582" i="3"/>
  <c r="G582" i="3"/>
  <c r="F582" i="3"/>
  <c r="E582" i="3"/>
  <c r="D582" i="3"/>
  <c r="C582" i="3"/>
  <c r="B582" i="3"/>
  <c r="J581" i="3"/>
  <c r="I581" i="3"/>
  <c r="H581" i="3"/>
  <c r="G581" i="3"/>
  <c r="F581" i="3"/>
  <c r="E581" i="3"/>
  <c r="D581" i="3"/>
  <c r="C581" i="3"/>
  <c r="B581" i="3"/>
  <c r="G579" i="3"/>
  <c r="C579" i="3"/>
  <c r="G578" i="3"/>
  <c r="F578" i="3"/>
  <c r="D578" i="3"/>
  <c r="I575" i="3"/>
  <c r="G575" i="3"/>
  <c r="E575" i="3"/>
  <c r="D575" i="3"/>
  <c r="C575" i="3"/>
  <c r="B575" i="3"/>
  <c r="J573" i="3"/>
  <c r="I573" i="3"/>
  <c r="H573" i="3"/>
  <c r="G573" i="3"/>
  <c r="F573" i="3"/>
  <c r="E573" i="3"/>
  <c r="D573" i="3"/>
  <c r="C573" i="3"/>
  <c r="B573" i="3"/>
  <c r="J572" i="3"/>
  <c r="I572" i="3"/>
  <c r="H572" i="3"/>
  <c r="G572" i="3"/>
  <c r="F572" i="3"/>
  <c r="E572" i="3"/>
  <c r="D572" i="3"/>
  <c r="C572" i="3"/>
  <c r="B572" i="3"/>
  <c r="G570" i="3"/>
  <c r="C570" i="3"/>
  <c r="F569" i="3"/>
  <c r="D569" i="3"/>
  <c r="I566" i="3"/>
  <c r="G566" i="3"/>
  <c r="E566" i="3"/>
  <c r="D566" i="3"/>
  <c r="C566" i="3"/>
  <c r="B566" i="3"/>
  <c r="J564" i="3"/>
  <c r="I564" i="3"/>
  <c r="H564" i="3"/>
  <c r="G564" i="3"/>
  <c r="F564" i="3"/>
  <c r="E564" i="3"/>
  <c r="D564" i="3"/>
  <c r="C564" i="3"/>
  <c r="B564" i="3"/>
  <c r="J563" i="3"/>
  <c r="I563" i="3"/>
  <c r="H563" i="3"/>
  <c r="G563" i="3"/>
  <c r="F563" i="3"/>
  <c r="E563" i="3"/>
  <c r="D563" i="3"/>
  <c r="C563" i="3"/>
  <c r="B563" i="3"/>
  <c r="G561" i="3"/>
  <c r="C561" i="3"/>
  <c r="F560" i="3"/>
  <c r="D560" i="3"/>
  <c r="I557" i="3"/>
  <c r="G557" i="3"/>
  <c r="E557" i="3"/>
  <c r="D557" i="3"/>
  <c r="C557" i="3"/>
  <c r="B557" i="3"/>
  <c r="J555" i="3"/>
  <c r="I555" i="3"/>
  <c r="H555" i="3"/>
  <c r="G555" i="3"/>
  <c r="F555" i="3"/>
  <c r="E555" i="3"/>
  <c r="D555" i="3"/>
  <c r="C555" i="3"/>
  <c r="B555" i="3"/>
  <c r="J554" i="3"/>
  <c r="I554" i="3"/>
  <c r="H554" i="3"/>
  <c r="G554" i="3"/>
  <c r="F554" i="3"/>
  <c r="E554" i="3"/>
  <c r="D554" i="3"/>
  <c r="C554" i="3"/>
  <c r="B554" i="3"/>
  <c r="G552" i="3"/>
  <c r="C552" i="3"/>
  <c r="F551" i="3"/>
  <c r="D551" i="3"/>
  <c r="I548" i="3"/>
  <c r="G548" i="3"/>
  <c r="E548" i="3"/>
  <c r="D548" i="3"/>
  <c r="C548" i="3"/>
  <c r="B548" i="3"/>
  <c r="J546" i="3"/>
  <c r="I546" i="3"/>
  <c r="H546" i="3"/>
  <c r="G546" i="3"/>
  <c r="F546" i="3"/>
  <c r="E546" i="3"/>
  <c r="D546" i="3"/>
  <c r="C546" i="3"/>
  <c r="B546" i="3"/>
  <c r="J545" i="3"/>
  <c r="I545" i="3"/>
  <c r="H545" i="3"/>
  <c r="G545" i="3"/>
  <c r="F545" i="3"/>
  <c r="E545" i="3"/>
  <c r="D545" i="3"/>
  <c r="C545" i="3"/>
  <c r="B545" i="3"/>
  <c r="G543" i="3"/>
  <c r="C543" i="3"/>
  <c r="F542" i="3"/>
  <c r="D542" i="3"/>
  <c r="I539" i="3"/>
  <c r="G539" i="3"/>
  <c r="E539" i="3"/>
  <c r="D539" i="3"/>
  <c r="C539" i="3"/>
  <c r="B539" i="3"/>
  <c r="J537" i="3"/>
  <c r="I537" i="3"/>
  <c r="H537" i="3"/>
  <c r="G537" i="3"/>
  <c r="F537" i="3"/>
  <c r="E537" i="3"/>
  <c r="D537" i="3"/>
  <c r="C537" i="3"/>
  <c r="B537" i="3"/>
  <c r="J536" i="3"/>
  <c r="I536" i="3"/>
  <c r="H536" i="3"/>
  <c r="G536" i="3"/>
  <c r="F536" i="3"/>
  <c r="E536" i="3"/>
  <c r="D536" i="3"/>
  <c r="C536" i="3"/>
  <c r="B536" i="3"/>
  <c r="G534" i="3"/>
  <c r="C534" i="3"/>
  <c r="F533" i="3"/>
  <c r="D533" i="3"/>
  <c r="I530" i="3"/>
  <c r="G530" i="3"/>
  <c r="E530" i="3"/>
  <c r="D530" i="3"/>
  <c r="C530" i="3"/>
  <c r="B530" i="3"/>
  <c r="J528" i="3"/>
  <c r="I528" i="3"/>
  <c r="H528" i="3"/>
  <c r="G528" i="3"/>
  <c r="F528" i="3"/>
  <c r="E528" i="3"/>
  <c r="D528" i="3"/>
  <c r="C528" i="3"/>
  <c r="B528" i="3"/>
  <c r="J527" i="3"/>
  <c r="I527" i="3"/>
  <c r="H527" i="3"/>
  <c r="G527" i="3"/>
  <c r="F527" i="3"/>
  <c r="E527" i="3"/>
  <c r="D527" i="3"/>
  <c r="C527" i="3"/>
  <c r="B527" i="3"/>
  <c r="G525" i="3"/>
  <c r="C525" i="3"/>
  <c r="G524" i="3"/>
  <c r="F524" i="3"/>
  <c r="D524" i="3"/>
  <c r="I521" i="3"/>
  <c r="G521" i="3"/>
  <c r="E521" i="3"/>
  <c r="D521" i="3"/>
  <c r="C521" i="3"/>
  <c r="B521" i="3"/>
  <c r="J519" i="3"/>
  <c r="I519" i="3"/>
  <c r="H519" i="3"/>
  <c r="G519" i="3"/>
  <c r="F519" i="3"/>
  <c r="E519" i="3"/>
  <c r="D519" i="3"/>
  <c r="C519" i="3"/>
  <c r="B519" i="3"/>
  <c r="J518" i="3"/>
  <c r="I518" i="3"/>
  <c r="H518" i="3"/>
  <c r="G518" i="3"/>
  <c r="F518" i="3"/>
  <c r="E518" i="3"/>
  <c r="D518" i="3"/>
  <c r="C518" i="3"/>
  <c r="B518" i="3"/>
  <c r="G516" i="3"/>
  <c r="C516" i="3"/>
  <c r="F515" i="3"/>
  <c r="D515" i="3"/>
  <c r="I512" i="3"/>
  <c r="G512" i="3"/>
  <c r="E512" i="3"/>
  <c r="D512" i="3"/>
  <c r="C512" i="3"/>
  <c r="B512" i="3"/>
  <c r="J510" i="3"/>
  <c r="I510" i="3"/>
  <c r="H510" i="3"/>
  <c r="G510" i="3"/>
  <c r="F510" i="3"/>
  <c r="E510" i="3"/>
  <c r="D510" i="3"/>
  <c r="C510" i="3"/>
  <c r="B510" i="3"/>
  <c r="J509" i="3"/>
  <c r="I509" i="3"/>
  <c r="H509" i="3"/>
  <c r="G509" i="3"/>
  <c r="F509" i="3"/>
  <c r="E509" i="3"/>
  <c r="D509" i="3"/>
  <c r="C509" i="3"/>
  <c r="B509" i="3"/>
  <c r="G507" i="3"/>
  <c r="C507" i="3"/>
  <c r="F506" i="3"/>
  <c r="D506" i="3"/>
  <c r="I503" i="3"/>
  <c r="G503" i="3"/>
  <c r="E503" i="3"/>
  <c r="D503" i="3"/>
  <c r="C503" i="3"/>
  <c r="B503" i="3"/>
  <c r="J501" i="3"/>
  <c r="I501" i="3"/>
  <c r="H501" i="3"/>
  <c r="G501" i="3"/>
  <c r="F501" i="3"/>
  <c r="E501" i="3"/>
  <c r="D501" i="3"/>
  <c r="C501" i="3"/>
  <c r="B501" i="3"/>
  <c r="J500" i="3"/>
  <c r="I500" i="3"/>
  <c r="H500" i="3"/>
  <c r="G500" i="3"/>
  <c r="F500" i="3"/>
  <c r="E500" i="3"/>
  <c r="D500" i="3"/>
  <c r="C500" i="3"/>
  <c r="B500" i="3"/>
  <c r="G498" i="3"/>
  <c r="C498" i="3"/>
  <c r="F497" i="3"/>
  <c r="D497" i="3"/>
  <c r="I494" i="3"/>
  <c r="G494" i="3"/>
  <c r="E494" i="3"/>
  <c r="D494" i="3"/>
  <c r="C494" i="3"/>
  <c r="B494" i="3"/>
  <c r="J492" i="3"/>
  <c r="I492" i="3"/>
  <c r="H492" i="3"/>
  <c r="G492" i="3"/>
  <c r="F492" i="3"/>
  <c r="E492" i="3"/>
  <c r="D492" i="3"/>
  <c r="C492" i="3"/>
  <c r="B492" i="3"/>
  <c r="J491" i="3"/>
  <c r="I491" i="3"/>
  <c r="H491" i="3"/>
  <c r="G491" i="3"/>
  <c r="F491" i="3"/>
  <c r="E491" i="3"/>
  <c r="D491" i="3"/>
  <c r="C491" i="3"/>
  <c r="B491" i="3"/>
  <c r="G489" i="3"/>
  <c r="C489" i="3"/>
  <c r="F488" i="3"/>
  <c r="D488" i="3"/>
  <c r="I485" i="3"/>
  <c r="G485" i="3"/>
  <c r="E485" i="3"/>
  <c r="D485" i="3"/>
  <c r="C485" i="3"/>
  <c r="B485" i="3"/>
  <c r="J483" i="3"/>
  <c r="I483" i="3"/>
  <c r="H483" i="3"/>
  <c r="G483" i="3"/>
  <c r="F483" i="3"/>
  <c r="E483" i="3"/>
  <c r="D483" i="3"/>
  <c r="C483" i="3"/>
  <c r="B483" i="3"/>
  <c r="J482" i="3"/>
  <c r="I482" i="3"/>
  <c r="H482" i="3"/>
  <c r="G482" i="3"/>
  <c r="F482" i="3"/>
  <c r="E482" i="3"/>
  <c r="D482" i="3"/>
  <c r="C482" i="3"/>
  <c r="B482" i="3"/>
  <c r="G480" i="3"/>
  <c r="C480" i="3"/>
  <c r="F479" i="3"/>
  <c r="D479" i="3"/>
  <c r="I476" i="3"/>
  <c r="G476" i="3"/>
  <c r="E476" i="3"/>
  <c r="D476" i="3"/>
  <c r="C476" i="3"/>
  <c r="B476" i="3"/>
  <c r="J474" i="3"/>
  <c r="I474" i="3"/>
  <c r="H474" i="3"/>
  <c r="G474" i="3"/>
  <c r="F474" i="3"/>
  <c r="E474" i="3"/>
  <c r="D474" i="3"/>
  <c r="C474" i="3"/>
  <c r="B474" i="3"/>
  <c r="J473" i="3"/>
  <c r="I473" i="3"/>
  <c r="H473" i="3"/>
  <c r="G473" i="3"/>
  <c r="F473" i="3"/>
  <c r="E473" i="3"/>
  <c r="D473" i="3"/>
  <c r="C473" i="3"/>
  <c r="B473" i="3"/>
  <c r="G471" i="3"/>
  <c r="C471" i="3"/>
  <c r="G470" i="3"/>
  <c r="F470" i="3"/>
  <c r="D470" i="3"/>
  <c r="I467" i="3"/>
  <c r="G467" i="3"/>
  <c r="E467" i="3"/>
  <c r="D467" i="3"/>
  <c r="C467" i="3"/>
  <c r="B467" i="3"/>
  <c r="J465" i="3"/>
  <c r="I465" i="3"/>
  <c r="H465" i="3"/>
  <c r="G465" i="3"/>
  <c r="F465" i="3"/>
  <c r="E465" i="3"/>
  <c r="D465" i="3"/>
  <c r="C465" i="3"/>
  <c r="B465" i="3"/>
  <c r="J464" i="3"/>
  <c r="I464" i="3"/>
  <c r="H464" i="3"/>
  <c r="G464" i="3"/>
  <c r="F464" i="3"/>
  <c r="E464" i="3"/>
  <c r="D464" i="3"/>
  <c r="C464" i="3"/>
  <c r="B464" i="3"/>
  <c r="G462" i="3"/>
  <c r="C462" i="3"/>
  <c r="F461" i="3"/>
  <c r="D461" i="3"/>
  <c r="I458" i="3"/>
  <c r="G458" i="3"/>
  <c r="E458" i="3"/>
  <c r="D458" i="3"/>
  <c r="C458" i="3"/>
  <c r="B458" i="3"/>
  <c r="J456" i="3"/>
  <c r="I456" i="3"/>
  <c r="H456" i="3"/>
  <c r="G456" i="3"/>
  <c r="F456" i="3"/>
  <c r="E456" i="3"/>
  <c r="D456" i="3"/>
  <c r="C456" i="3"/>
  <c r="B456" i="3"/>
  <c r="J455" i="3"/>
  <c r="I455" i="3"/>
  <c r="H455" i="3"/>
  <c r="G455" i="3"/>
  <c r="F455" i="3"/>
  <c r="E455" i="3"/>
  <c r="D455" i="3"/>
  <c r="C455" i="3"/>
  <c r="B455" i="3"/>
  <c r="G453" i="3"/>
  <c r="C453" i="3"/>
  <c r="G452" i="3"/>
  <c r="F452" i="3"/>
  <c r="D452" i="3"/>
  <c r="I449" i="3"/>
  <c r="G449" i="3"/>
  <c r="E449" i="3"/>
  <c r="D449" i="3"/>
  <c r="C449" i="3"/>
  <c r="B449" i="3"/>
  <c r="J447" i="3"/>
  <c r="I447" i="3"/>
  <c r="H447" i="3"/>
  <c r="G447" i="3"/>
  <c r="F447" i="3"/>
  <c r="E447" i="3"/>
  <c r="D447" i="3"/>
  <c r="C447" i="3"/>
  <c r="B447" i="3"/>
  <c r="J446" i="3"/>
  <c r="I446" i="3"/>
  <c r="H446" i="3"/>
  <c r="G446" i="3"/>
  <c r="F446" i="3"/>
  <c r="E446" i="3"/>
  <c r="D446" i="3"/>
  <c r="C446" i="3"/>
  <c r="B446" i="3"/>
  <c r="G444" i="3"/>
  <c r="C444" i="3"/>
  <c r="F443" i="3"/>
  <c r="D443" i="3"/>
  <c r="I440" i="3"/>
  <c r="G440" i="3"/>
  <c r="E440" i="3"/>
  <c r="D440" i="3"/>
  <c r="C440" i="3"/>
  <c r="B440" i="3"/>
  <c r="J438" i="3"/>
  <c r="I438" i="3"/>
  <c r="H438" i="3"/>
  <c r="G438" i="3"/>
  <c r="F438" i="3"/>
  <c r="E438" i="3"/>
  <c r="D438" i="3"/>
  <c r="C438" i="3"/>
  <c r="B438" i="3"/>
  <c r="J437" i="3"/>
  <c r="I437" i="3"/>
  <c r="H437" i="3"/>
  <c r="G437" i="3"/>
  <c r="F437" i="3"/>
  <c r="E437" i="3"/>
  <c r="D437" i="3"/>
  <c r="C437" i="3"/>
  <c r="B437" i="3"/>
  <c r="G435" i="3"/>
  <c r="C435" i="3"/>
  <c r="F434" i="3"/>
  <c r="D434" i="3"/>
  <c r="I431" i="3"/>
  <c r="G431" i="3"/>
  <c r="E431" i="3"/>
  <c r="D431" i="3"/>
  <c r="C431" i="3"/>
  <c r="B431" i="3"/>
  <c r="J429" i="3"/>
  <c r="I429" i="3"/>
  <c r="H429" i="3"/>
  <c r="G429" i="3"/>
  <c r="F429" i="3"/>
  <c r="E429" i="3"/>
  <c r="D429" i="3"/>
  <c r="C429" i="3"/>
  <c r="B429" i="3"/>
  <c r="J428" i="3"/>
  <c r="I428" i="3"/>
  <c r="H428" i="3"/>
  <c r="G428" i="3"/>
  <c r="F428" i="3"/>
  <c r="E428" i="3"/>
  <c r="D428" i="3"/>
  <c r="C428" i="3"/>
  <c r="B428" i="3"/>
  <c r="G426" i="3"/>
  <c r="C426" i="3"/>
  <c r="F425" i="3"/>
  <c r="D425" i="3"/>
  <c r="I422" i="3"/>
  <c r="G422" i="3"/>
  <c r="E422" i="3"/>
  <c r="D422" i="3"/>
  <c r="C422" i="3"/>
  <c r="B422" i="3"/>
  <c r="J420" i="3"/>
  <c r="I420" i="3"/>
  <c r="H420" i="3"/>
  <c r="G420" i="3"/>
  <c r="F420" i="3"/>
  <c r="E420" i="3"/>
  <c r="D420" i="3"/>
  <c r="C420" i="3"/>
  <c r="B420" i="3"/>
  <c r="J419" i="3"/>
  <c r="I419" i="3"/>
  <c r="H419" i="3"/>
  <c r="G419" i="3"/>
  <c r="F419" i="3"/>
  <c r="E419" i="3"/>
  <c r="D419" i="3"/>
  <c r="C419" i="3"/>
  <c r="B419" i="3"/>
  <c r="G417" i="3"/>
  <c r="C417" i="3"/>
  <c r="G416" i="3"/>
  <c r="F416" i="3"/>
  <c r="D416" i="3"/>
  <c r="I413" i="3"/>
  <c r="G413" i="3"/>
  <c r="E413" i="3"/>
  <c r="D413" i="3"/>
  <c r="C413" i="3"/>
  <c r="B413" i="3"/>
  <c r="J411" i="3"/>
  <c r="I411" i="3"/>
  <c r="H411" i="3"/>
  <c r="G411" i="3"/>
  <c r="F411" i="3"/>
  <c r="E411" i="3"/>
  <c r="D411" i="3"/>
  <c r="C411" i="3"/>
  <c r="B411" i="3"/>
  <c r="J410" i="3"/>
  <c r="I410" i="3"/>
  <c r="H410" i="3"/>
  <c r="G410" i="3"/>
  <c r="F410" i="3"/>
  <c r="E410" i="3"/>
  <c r="D410" i="3"/>
  <c r="C410" i="3"/>
  <c r="B410" i="3"/>
  <c r="G408" i="3"/>
  <c r="C408" i="3"/>
  <c r="G407" i="3"/>
  <c r="F407" i="3"/>
  <c r="D407" i="3"/>
  <c r="I404" i="3"/>
  <c r="G404" i="3"/>
  <c r="E404" i="3"/>
  <c r="D404" i="3"/>
  <c r="C404" i="3"/>
  <c r="B404" i="3"/>
  <c r="J402" i="3"/>
  <c r="I402" i="3"/>
  <c r="H402" i="3"/>
  <c r="G402" i="3"/>
  <c r="F402" i="3"/>
  <c r="E402" i="3"/>
  <c r="D402" i="3"/>
  <c r="C402" i="3"/>
  <c r="B402" i="3"/>
  <c r="J401" i="3"/>
  <c r="I401" i="3"/>
  <c r="H401" i="3"/>
  <c r="G401" i="3"/>
  <c r="F401" i="3"/>
  <c r="E401" i="3"/>
  <c r="D401" i="3"/>
  <c r="C401" i="3"/>
  <c r="B401" i="3"/>
  <c r="G399" i="3"/>
  <c r="C399" i="3"/>
  <c r="G398" i="3"/>
  <c r="F398" i="3"/>
  <c r="D398" i="3"/>
  <c r="I395" i="3"/>
  <c r="G395" i="3"/>
  <c r="E395" i="3"/>
  <c r="D395" i="3"/>
  <c r="C395" i="3"/>
  <c r="B395" i="3"/>
  <c r="J393" i="3"/>
  <c r="I393" i="3"/>
  <c r="H393" i="3"/>
  <c r="G393" i="3"/>
  <c r="F393" i="3"/>
  <c r="E393" i="3"/>
  <c r="D393" i="3"/>
  <c r="C393" i="3"/>
  <c r="B393" i="3"/>
  <c r="J392" i="3"/>
  <c r="I392" i="3"/>
  <c r="H392" i="3"/>
  <c r="G392" i="3"/>
  <c r="F392" i="3"/>
  <c r="E392" i="3"/>
  <c r="D392" i="3"/>
  <c r="C392" i="3"/>
  <c r="B392" i="3"/>
  <c r="G390" i="3"/>
  <c r="C390" i="3"/>
  <c r="F389" i="3"/>
  <c r="D389" i="3"/>
  <c r="I386" i="3"/>
  <c r="G386" i="3"/>
  <c r="E386" i="3"/>
  <c r="D386" i="3"/>
  <c r="C386" i="3"/>
  <c r="B386" i="3"/>
  <c r="J384" i="3"/>
  <c r="I384" i="3"/>
  <c r="H384" i="3"/>
  <c r="G384" i="3"/>
  <c r="F384" i="3"/>
  <c r="E384" i="3"/>
  <c r="D384" i="3"/>
  <c r="C384" i="3"/>
  <c r="B384" i="3"/>
  <c r="J383" i="3"/>
  <c r="I383" i="3"/>
  <c r="H383" i="3"/>
  <c r="G383" i="3"/>
  <c r="F383" i="3"/>
  <c r="E383" i="3"/>
  <c r="D383" i="3"/>
  <c r="C383" i="3"/>
  <c r="B383" i="3"/>
  <c r="G381" i="3"/>
  <c r="C381" i="3"/>
  <c r="G380" i="3"/>
  <c r="F380" i="3"/>
  <c r="D380" i="3"/>
  <c r="I377" i="3"/>
  <c r="G377" i="3"/>
  <c r="E377" i="3"/>
  <c r="D377" i="3"/>
  <c r="C377" i="3"/>
  <c r="B377" i="3"/>
  <c r="J375" i="3"/>
  <c r="I375" i="3"/>
  <c r="H375" i="3"/>
  <c r="G375" i="3"/>
  <c r="F375" i="3"/>
  <c r="E375" i="3"/>
  <c r="D375" i="3"/>
  <c r="C375" i="3"/>
  <c r="B375" i="3"/>
  <c r="J374" i="3"/>
  <c r="I374" i="3"/>
  <c r="H374" i="3"/>
  <c r="G374" i="3"/>
  <c r="F374" i="3"/>
  <c r="E374" i="3"/>
  <c r="D374" i="3"/>
  <c r="C374" i="3"/>
  <c r="B374" i="3"/>
  <c r="G372" i="3"/>
  <c r="C372" i="3"/>
  <c r="G371" i="3"/>
  <c r="F371" i="3"/>
  <c r="D371" i="3"/>
  <c r="I368" i="3"/>
  <c r="G368" i="3"/>
  <c r="E368" i="3"/>
  <c r="D368" i="3"/>
  <c r="C368" i="3"/>
  <c r="B368" i="3"/>
  <c r="J366" i="3"/>
  <c r="I366" i="3"/>
  <c r="H366" i="3"/>
  <c r="G366" i="3"/>
  <c r="F366" i="3"/>
  <c r="E366" i="3"/>
  <c r="D366" i="3"/>
  <c r="C366" i="3"/>
  <c r="B366" i="3"/>
  <c r="J365" i="3"/>
  <c r="I365" i="3"/>
  <c r="H365" i="3"/>
  <c r="G365" i="3"/>
  <c r="F365" i="3"/>
  <c r="E365" i="3"/>
  <c r="D365" i="3"/>
  <c r="C365" i="3"/>
  <c r="B365" i="3"/>
  <c r="G363" i="3"/>
  <c r="C363" i="3"/>
  <c r="F362" i="3"/>
  <c r="D362" i="3"/>
  <c r="I359" i="3"/>
  <c r="G359" i="3"/>
  <c r="E359" i="3"/>
  <c r="D359" i="3"/>
  <c r="C359" i="3"/>
  <c r="B359" i="3"/>
  <c r="J357" i="3"/>
  <c r="I357" i="3"/>
  <c r="H357" i="3"/>
  <c r="G357" i="3"/>
  <c r="F357" i="3"/>
  <c r="E357" i="3"/>
  <c r="D357" i="3"/>
  <c r="C357" i="3"/>
  <c r="B357" i="3"/>
  <c r="J356" i="3"/>
  <c r="I356" i="3"/>
  <c r="H356" i="3"/>
  <c r="G356" i="3"/>
  <c r="F356" i="3"/>
  <c r="E356" i="3"/>
  <c r="D356" i="3"/>
  <c r="C356" i="3"/>
  <c r="B356" i="3"/>
  <c r="G354" i="3"/>
  <c r="C354" i="3"/>
  <c r="F353" i="3"/>
  <c r="D353" i="3"/>
  <c r="I350" i="3"/>
  <c r="G350" i="3"/>
  <c r="E350" i="3"/>
  <c r="D350" i="3"/>
  <c r="C350" i="3"/>
  <c r="B350" i="3"/>
  <c r="J348" i="3"/>
  <c r="I348" i="3"/>
  <c r="H348" i="3"/>
  <c r="G348" i="3"/>
  <c r="F348" i="3"/>
  <c r="E348" i="3"/>
  <c r="D348" i="3"/>
  <c r="C348" i="3"/>
  <c r="B348" i="3"/>
  <c r="J347" i="3"/>
  <c r="I347" i="3"/>
  <c r="H347" i="3"/>
  <c r="G347" i="3"/>
  <c r="F347" i="3"/>
  <c r="E347" i="3"/>
  <c r="D347" i="3"/>
  <c r="C347" i="3"/>
  <c r="B347" i="3"/>
  <c r="G345" i="3"/>
  <c r="C345" i="3"/>
  <c r="F344" i="3"/>
  <c r="D344" i="3"/>
  <c r="I341" i="3"/>
  <c r="G341" i="3"/>
  <c r="E341" i="3"/>
  <c r="D341" i="3"/>
  <c r="C341" i="3"/>
  <c r="B341" i="3"/>
  <c r="J339" i="3"/>
  <c r="I339" i="3"/>
  <c r="H339" i="3"/>
  <c r="G339" i="3"/>
  <c r="F339" i="3"/>
  <c r="E339" i="3"/>
  <c r="D339" i="3"/>
  <c r="C339" i="3"/>
  <c r="B339" i="3"/>
  <c r="J338" i="3"/>
  <c r="I338" i="3"/>
  <c r="H338" i="3"/>
  <c r="G338" i="3"/>
  <c r="F338" i="3"/>
  <c r="E338" i="3"/>
  <c r="D338" i="3"/>
  <c r="C338" i="3"/>
  <c r="B338" i="3"/>
  <c r="G336" i="3"/>
  <c r="C336" i="3"/>
  <c r="F335" i="3"/>
  <c r="D335" i="3"/>
  <c r="I332" i="3"/>
  <c r="G332" i="3"/>
  <c r="E332" i="3"/>
  <c r="D332" i="3"/>
  <c r="C332" i="3"/>
  <c r="B332" i="3"/>
  <c r="J330" i="3"/>
  <c r="I330" i="3"/>
  <c r="H330" i="3"/>
  <c r="G330" i="3"/>
  <c r="F330" i="3"/>
  <c r="E330" i="3"/>
  <c r="D330" i="3"/>
  <c r="C330" i="3"/>
  <c r="B330" i="3"/>
  <c r="J329" i="3"/>
  <c r="I329" i="3"/>
  <c r="H329" i="3"/>
  <c r="G329" i="3"/>
  <c r="F329" i="3"/>
  <c r="E329" i="3"/>
  <c r="D329" i="3"/>
  <c r="C329" i="3"/>
  <c r="B329" i="3"/>
  <c r="G327" i="3"/>
  <c r="C327" i="3"/>
  <c r="F326" i="3"/>
  <c r="D326" i="3"/>
  <c r="I323" i="3"/>
  <c r="G323" i="3"/>
  <c r="E323" i="3"/>
  <c r="D323" i="3"/>
  <c r="C323" i="3"/>
  <c r="B323" i="3"/>
  <c r="J321" i="3"/>
  <c r="I321" i="3"/>
  <c r="H321" i="3"/>
  <c r="G321" i="3"/>
  <c r="F321" i="3"/>
  <c r="E321" i="3"/>
  <c r="D321" i="3"/>
  <c r="C321" i="3"/>
  <c r="B321" i="3"/>
  <c r="J320" i="3"/>
  <c r="I320" i="3"/>
  <c r="H320" i="3"/>
  <c r="G320" i="3"/>
  <c r="F320" i="3"/>
  <c r="E320" i="3"/>
  <c r="D320" i="3"/>
  <c r="C320" i="3"/>
  <c r="B320" i="3"/>
  <c r="G318" i="3"/>
  <c r="C318" i="3"/>
  <c r="F317" i="3"/>
  <c r="D317" i="3"/>
  <c r="I314" i="3"/>
  <c r="G314" i="3"/>
  <c r="E314" i="3"/>
  <c r="D314" i="3"/>
  <c r="C314" i="3"/>
  <c r="B314" i="3"/>
  <c r="J312" i="3"/>
  <c r="I312" i="3"/>
  <c r="H312" i="3"/>
  <c r="G312" i="3"/>
  <c r="F312" i="3"/>
  <c r="E312" i="3"/>
  <c r="D312" i="3"/>
  <c r="C312" i="3"/>
  <c r="B312" i="3"/>
  <c r="J311" i="3"/>
  <c r="I311" i="3"/>
  <c r="H311" i="3"/>
  <c r="G311" i="3"/>
  <c r="F311" i="3"/>
  <c r="E311" i="3"/>
  <c r="D311" i="3"/>
  <c r="C311" i="3"/>
  <c r="B311" i="3"/>
  <c r="G309" i="3"/>
  <c r="C309" i="3"/>
  <c r="F308" i="3"/>
  <c r="D308" i="3"/>
  <c r="I305" i="3"/>
  <c r="G305" i="3"/>
  <c r="E305" i="3"/>
  <c r="D305" i="3"/>
  <c r="C305" i="3"/>
  <c r="B305" i="3"/>
  <c r="J303" i="3"/>
  <c r="I303" i="3"/>
  <c r="H303" i="3"/>
  <c r="G303" i="3"/>
  <c r="F303" i="3"/>
  <c r="E303" i="3"/>
  <c r="D303" i="3"/>
  <c r="C303" i="3"/>
  <c r="B303" i="3"/>
  <c r="J302" i="3"/>
  <c r="I302" i="3"/>
  <c r="H302" i="3"/>
  <c r="G302" i="3"/>
  <c r="F302" i="3"/>
  <c r="E302" i="3"/>
  <c r="D302" i="3"/>
  <c r="C302" i="3"/>
  <c r="B302" i="3"/>
  <c r="G300" i="3"/>
  <c r="C300" i="3"/>
  <c r="F299" i="3"/>
  <c r="D299" i="3"/>
  <c r="I296" i="3"/>
  <c r="G296" i="3"/>
  <c r="E296" i="3"/>
  <c r="D296" i="3"/>
  <c r="C296" i="3"/>
  <c r="B296" i="3"/>
  <c r="J294" i="3"/>
  <c r="I294" i="3"/>
  <c r="H294" i="3"/>
  <c r="G294" i="3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G291" i="3"/>
  <c r="C291" i="3"/>
  <c r="F290" i="3"/>
  <c r="D290" i="3"/>
  <c r="I287" i="3"/>
  <c r="G287" i="3"/>
  <c r="E287" i="3"/>
  <c r="D287" i="3"/>
  <c r="C287" i="3"/>
  <c r="B287" i="3"/>
  <c r="J285" i="3"/>
  <c r="I285" i="3"/>
  <c r="H285" i="3"/>
  <c r="G285" i="3"/>
  <c r="F285" i="3"/>
  <c r="E285" i="3"/>
  <c r="D285" i="3"/>
  <c r="C285" i="3"/>
  <c r="B285" i="3"/>
  <c r="J284" i="3"/>
  <c r="I284" i="3"/>
  <c r="H284" i="3"/>
  <c r="G284" i="3"/>
  <c r="F284" i="3"/>
  <c r="E284" i="3"/>
  <c r="D284" i="3"/>
  <c r="C284" i="3"/>
  <c r="B284" i="3"/>
  <c r="G282" i="3"/>
  <c r="C282" i="3"/>
  <c r="F281" i="3"/>
  <c r="D281" i="3"/>
  <c r="I278" i="3"/>
  <c r="G278" i="3"/>
  <c r="E278" i="3"/>
  <c r="D278" i="3"/>
  <c r="C278" i="3"/>
  <c r="B278" i="3"/>
  <c r="J276" i="3"/>
  <c r="I276" i="3"/>
  <c r="H276" i="3"/>
  <c r="G276" i="3"/>
  <c r="F276" i="3"/>
  <c r="E276" i="3"/>
  <c r="D276" i="3"/>
  <c r="C276" i="3"/>
  <c r="B276" i="3"/>
  <c r="J275" i="3"/>
  <c r="I275" i="3"/>
  <c r="H275" i="3"/>
  <c r="G275" i="3"/>
  <c r="F275" i="3"/>
  <c r="E275" i="3"/>
  <c r="D275" i="3"/>
  <c r="C275" i="3"/>
  <c r="B275" i="3"/>
  <c r="G273" i="3"/>
  <c r="C273" i="3"/>
  <c r="F272" i="3"/>
  <c r="D272" i="3"/>
  <c r="I269" i="3"/>
  <c r="G269" i="3"/>
  <c r="E269" i="3"/>
  <c r="D269" i="3"/>
  <c r="C269" i="3"/>
  <c r="B269" i="3"/>
  <c r="J267" i="3"/>
  <c r="I267" i="3"/>
  <c r="H267" i="3"/>
  <c r="G267" i="3"/>
  <c r="F267" i="3"/>
  <c r="E267" i="3"/>
  <c r="D267" i="3"/>
  <c r="C267" i="3"/>
  <c r="B267" i="3"/>
  <c r="J266" i="3"/>
  <c r="I266" i="3"/>
  <c r="H266" i="3"/>
  <c r="G266" i="3"/>
  <c r="F266" i="3"/>
  <c r="E266" i="3"/>
  <c r="D266" i="3"/>
  <c r="C266" i="3"/>
  <c r="B266" i="3"/>
  <c r="G264" i="3"/>
  <c r="C264" i="3"/>
  <c r="F263" i="3"/>
  <c r="D263" i="3"/>
  <c r="I260" i="3"/>
  <c r="G260" i="3"/>
  <c r="E260" i="3"/>
  <c r="D260" i="3"/>
  <c r="C260" i="3"/>
  <c r="B260" i="3"/>
  <c r="J258" i="3"/>
  <c r="I258" i="3"/>
  <c r="H258" i="3"/>
  <c r="G258" i="3"/>
  <c r="F258" i="3"/>
  <c r="E258" i="3"/>
  <c r="D258" i="3"/>
  <c r="C258" i="3"/>
  <c r="B258" i="3"/>
  <c r="J257" i="3"/>
  <c r="I257" i="3"/>
  <c r="H257" i="3"/>
  <c r="G257" i="3"/>
  <c r="F257" i="3"/>
  <c r="E257" i="3"/>
  <c r="D257" i="3"/>
  <c r="C257" i="3"/>
  <c r="B257" i="3"/>
  <c r="G255" i="3"/>
  <c r="C255" i="3"/>
  <c r="F254" i="3"/>
  <c r="D254" i="3"/>
  <c r="I251" i="3"/>
  <c r="G251" i="3"/>
  <c r="E251" i="3"/>
  <c r="D251" i="3"/>
  <c r="C251" i="3"/>
  <c r="B251" i="3"/>
  <c r="J249" i="3"/>
  <c r="I249" i="3"/>
  <c r="H249" i="3"/>
  <c r="G249" i="3"/>
  <c r="F249" i="3"/>
  <c r="E249" i="3"/>
  <c r="D249" i="3"/>
  <c r="C249" i="3"/>
  <c r="B249" i="3"/>
  <c r="J248" i="3"/>
  <c r="I248" i="3"/>
  <c r="H248" i="3"/>
  <c r="G248" i="3"/>
  <c r="F248" i="3"/>
  <c r="E248" i="3"/>
  <c r="D248" i="3"/>
  <c r="C248" i="3"/>
  <c r="B248" i="3"/>
  <c r="G246" i="3"/>
  <c r="C246" i="3"/>
  <c r="F245" i="3"/>
  <c r="D245" i="3"/>
  <c r="I242" i="3"/>
  <c r="G242" i="3"/>
  <c r="E242" i="3"/>
  <c r="D242" i="3"/>
  <c r="C242" i="3"/>
  <c r="B242" i="3"/>
  <c r="J240" i="3"/>
  <c r="I240" i="3"/>
  <c r="H240" i="3"/>
  <c r="G240" i="3"/>
  <c r="F240" i="3"/>
  <c r="E240" i="3"/>
  <c r="D240" i="3"/>
  <c r="C240" i="3"/>
  <c r="B240" i="3"/>
  <c r="J239" i="3"/>
  <c r="I239" i="3"/>
  <c r="H239" i="3"/>
  <c r="G239" i="3"/>
  <c r="F239" i="3"/>
  <c r="E239" i="3"/>
  <c r="D239" i="3"/>
  <c r="C239" i="3"/>
  <c r="B239" i="3"/>
  <c r="G237" i="3"/>
  <c r="C237" i="3"/>
  <c r="F236" i="3"/>
  <c r="D236" i="3"/>
  <c r="I233" i="3"/>
  <c r="G233" i="3"/>
  <c r="E233" i="3"/>
  <c r="D233" i="3"/>
  <c r="C233" i="3"/>
  <c r="B233" i="3"/>
  <c r="J231" i="3"/>
  <c r="I231" i="3"/>
  <c r="H231" i="3"/>
  <c r="G231" i="3"/>
  <c r="F231" i="3"/>
  <c r="E231" i="3"/>
  <c r="D231" i="3"/>
  <c r="C231" i="3"/>
  <c r="B231" i="3"/>
  <c r="J230" i="3"/>
  <c r="I230" i="3"/>
  <c r="H230" i="3"/>
  <c r="G230" i="3"/>
  <c r="F230" i="3"/>
  <c r="E230" i="3"/>
  <c r="D230" i="3"/>
  <c r="C230" i="3"/>
  <c r="B230" i="3"/>
  <c r="G228" i="3"/>
  <c r="C228" i="3"/>
  <c r="G227" i="3"/>
  <c r="F227" i="3"/>
  <c r="D227" i="3"/>
  <c r="I224" i="3"/>
  <c r="G224" i="3"/>
  <c r="E224" i="3"/>
  <c r="D224" i="3"/>
  <c r="C224" i="3"/>
  <c r="B224" i="3"/>
  <c r="J222" i="3"/>
  <c r="I222" i="3"/>
  <c r="H222" i="3"/>
  <c r="G222" i="3"/>
  <c r="F222" i="3"/>
  <c r="E222" i="3"/>
  <c r="D222" i="3"/>
  <c r="C222" i="3"/>
  <c r="B222" i="3"/>
  <c r="J221" i="3"/>
  <c r="I221" i="3"/>
  <c r="H221" i="3"/>
  <c r="G221" i="3"/>
  <c r="F221" i="3"/>
  <c r="E221" i="3"/>
  <c r="D221" i="3"/>
  <c r="C221" i="3"/>
  <c r="B221" i="3"/>
  <c r="G219" i="3"/>
  <c r="C219" i="3"/>
  <c r="F218" i="3"/>
  <c r="D218" i="3"/>
  <c r="I215" i="3"/>
  <c r="G215" i="3"/>
  <c r="E215" i="3"/>
  <c r="D215" i="3"/>
  <c r="C215" i="3"/>
  <c r="B215" i="3"/>
  <c r="J213" i="3"/>
  <c r="I213" i="3"/>
  <c r="H213" i="3"/>
  <c r="G213" i="3"/>
  <c r="F213" i="3"/>
  <c r="E213" i="3"/>
  <c r="D213" i="3"/>
  <c r="C213" i="3"/>
  <c r="B213" i="3"/>
  <c r="J212" i="3"/>
  <c r="I212" i="3"/>
  <c r="H212" i="3"/>
  <c r="G212" i="3"/>
  <c r="F212" i="3"/>
  <c r="E212" i="3"/>
  <c r="D212" i="3"/>
  <c r="C212" i="3"/>
  <c r="B212" i="3"/>
  <c r="G210" i="3"/>
  <c r="C210" i="3"/>
  <c r="F209" i="3"/>
  <c r="D209" i="3"/>
  <c r="I206" i="3"/>
  <c r="G206" i="3"/>
  <c r="E206" i="3"/>
  <c r="D206" i="3"/>
  <c r="C206" i="3"/>
  <c r="B206" i="3"/>
  <c r="J204" i="3"/>
  <c r="I204" i="3"/>
  <c r="H204" i="3"/>
  <c r="G204" i="3"/>
  <c r="F204" i="3"/>
  <c r="E204" i="3"/>
  <c r="D204" i="3"/>
  <c r="C204" i="3"/>
  <c r="B204" i="3"/>
  <c r="J203" i="3"/>
  <c r="I203" i="3"/>
  <c r="H203" i="3"/>
  <c r="G203" i="3"/>
  <c r="F203" i="3"/>
  <c r="E203" i="3"/>
  <c r="D203" i="3"/>
  <c r="C203" i="3"/>
  <c r="B203" i="3"/>
  <c r="G201" i="3"/>
  <c r="C201" i="3"/>
  <c r="F200" i="3"/>
  <c r="D200" i="3"/>
  <c r="I197" i="3"/>
  <c r="G197" i="3"/>
  <c r="E197" i="3"/>
  <c r="D197" i="3"/>
  <c r="C197" i="3"/>
  <c r="B197" i="3"/>
  <c r="J195" i="3"/>
  <c r="I195" i="3"/>
  <c r="H195" i="3"/>
  <c r="G195" i="3"/>
  <c r="F195" i="3"/>
  <c r="E195" i="3"/>
  <c r="D195" i="3"/>
  <c r="C195" i="3"/>
  <c r="B195" i="3"/>
  <c r="J194" i="3"/>
  <c r="I194" i="3"/>
  <c r="H194" i="3"/>
  <c r="G194" i="3"/>
  <c r="F194" i="3"/>
  <c r="E194" i="3"/>
  <c r="D194" i="3"/>
  <c r="C194" i="3"/>
  <c r="B194" i="3"/>
  <c r="G192" i="3"/>
  <c r="C192" i="3"/>
  <c r="F191" i="3"/>
  <c r="D191" i="3"/>
  <c r="I188" i="3"/>
  <c r="G188" i="3"/>
  <c r="E188" i="3"/>
  <c r="D188" i="3"/>
  <c r="C188" i="3"/>
  <c r="B188" i="3"/>
  <c r="J186" i="3"/>
  <c r="I186" i="3"/>
  <c r="H186" i="3"/>
  <c r="G186" i="3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G183" i="3"/>
  <c r="C183" i="3"/>
  <c r="F182" i="3"/>
  <c r="D182" i="3"/>
  <c r="I179" i="3"/>
  <c r="G179" i="3"/>
  <c r="E179" i="3"/>
  <c r="D179" i="3"/>
  <c r="C179" i="3"/>
  <c r="B179" i="3"/>
  <c r="J177" i="3"/>
  <c r="I177" i="3"/>
  <c r="H177" i="3"/>
  <c r="G177" i="3"/>
  <c r="F177" i="3"/>
  <c r="E177" i="3"/>
  <c r="D177" i="3"/>
  <c r="C177" i="3"/>
  <c r="B177" i="3"/>
  <c r="J176" i="3"/>
  <c r="I176" i="3"/>
  <c r="H176" i="3"/>
  <c r="G176" i="3"/>
  <c r="F176" i="3"/>
  <c r="E176" i="3"/>
  <c r="D176" i="3"/>
  <c r="C176" i="3"/>
  <c r="B176" i="3"/>
  <c r="G174" i="3"/>
  <c r="C174" i="3"/>
  <c r="F173" i="3"/>
  <c r="D173" i="3"/>
  <c r="I170" i="3"/>
  <c r="G170" i="3"/>
  <c r="E170" i="3"/>
  <c r="D170" i="3"/>
  <c r="C170" i="3"/>
  <c r="B170" i="3"/>
  <c r="J168" i="3"/>
  <c r="I168" i="3"/>
  <c r="H168" i="3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G165" i="3"/>
  <c r="C165" i="3"/>
  <c r="F164" i="3"/>
  <c r="D164" i="3"/>
  <c r="I161" i="3"/>
  <c r="G161" i="3"/>
  <c r="E161" i="3"/>
  <c r="D161" i="3"/>
  <c r="C161" i="3"/>
  <c r="B161" i="3"/>
  <c r="J159" i="3"/>
  <c r="I159" i="3"/>
  <c r="H159" i="3"/>
  <c r="G159" i="3"/>
  <c r="F159" i="3"/>
  <c r="E159" i="3"/>
  <c r="D159" i="3"/>
  <c r="C159" i="3"/>
  <c r="B159" i="3"/>
  <c r="J158" i="3"/>
  <c r="I158" i="3"/>
  <c r="H158" i="3"/>
  <c r="G158" i="3"/>
  <c r="F158" i="3"/>
  <c r="E158" i="3"/>
  <c r="D158" i="3"/>
  <c r="C158" i="3"/>
  <c r="B158" i="3"/>
  <c r="G156" i="3"/>
  <c r="C156" i="3"/>
  <c r="F155" i="3"/>
  <c r="D155" i="3"/>
  <c r="I152" i="3"/>
  <c r="G152" i="3"/>
  <c r="E152" i="3"/>
  <c r="D152" i="3"/>
  <c r="C152" i="3"/>
  <c r="B152" i="3"/>
  <c r="J150" i="3"/>
  <c r="I150" i="3"/>
  <c r="H150" i="3"/>
  <c r="G150" i="3"/>
  <c r="F150" i="3"/>
  <c r="E150" i="3"/>
  <c r="D150" i="3"/>
  <c r="C150" i="3"/>
  <c r="B150" i="3"/>
  <c r="J149" i="3"/>
  <c r="I149" i="3"/>
  <c r="H149" i="3"/>
  <c r="G149" i="3"/>
  <c r="F149" i="3"/>
  <c r="E149" i="3"/>
  <c r="D149" i="3"/>
  <c r="C149" i="3"/>
  <c r="B149" i="3"/>
  <c r="G147" i="3"/>
  <c r="C147" i="3"/>
  <c r="G146" i="3"/>
  <c r="F146" i="3"/>
  <c r="D146" i="3"/>
  <c r="I143" i="3"/>
  <c r="G143" i="3"/>
  <c r="E143" i="3"/>
  <c r="D143" i="3"/>
  <c r="C143" i="3"/>
  <c r="B143" i="3"/>
  <c r="J141" i="3"/>
  <c r="I141" i="3"/>
  <c r="H141" i="3"/>
  <c r="G141" i="3"/>
  <c r="F141" i="3"/>
  <c r="E141" i="3"/>
  <c r="D141" i="3"/>
  <c r="C141" i="3"/>
  <c r="B141" i="3"/>
  <c r="J140" i="3"/>
  <c r="I140" i="3"/>
  <c r="H140" i="3"/>
  <c r="G140" i="3"/>
  <c r="F140" i="3"/>
  <c r="E140" i="3"/>
  <c r="D140" i="3"/>
  <c r="C140" i="3"/>
  <c r="B140" i="3"/>
  <c r="G138" i="3"/>
  <c r="C138" i="3"/>
  <c r="F137" i="3"/>
  <c r="D137" i="3"/>
  <c r="I134" i="3"/>
  <c r="G134" i="3"/>
  <c r="E134" i="3"/>
  <c r="D134" i="3"/>
  <c r="C134" i="3"/>
  <c r="B134" i="3"/>
  <c r="J132" i="3"/>
  <c r="I132" i="3"/>
  <c r="H132" i="3"/>
  <c r="G132" i="3"/>
  <c r="F132" i="3"/>
  <c r="E132" i="3"/>
  <c r="D132" i="3"/>
  <c r="C132" i="3"/>
  <c r="B132" i="3"/>
  <c r="J131" i="3"/>
  <c r="I131" i="3"/>
  <c r="H131" i="3"/>
  <c r="G131" i="3"/>
  <c r="F131" i="3"/>
  <c r="E131" i="3"/>
  <c r="D131" i="3"/>
  <c r="C131" i="3"/>
  <c r="B131" i="3"/>
  <c r="G129" i="3"/>
  <c r="C129" i="3"/>
  <c r="F128" i="3"/>
  <c r="D128" i="3"/>
  <c r="I125" i="3"/>
  <c r="G125" i="3"/>
  <c r="E125" i="3"/>
  <c r="D125" i="3"/>
  <c r="C125" i="3"/>
  <c r="B125" i="3"/>
  <c r="J123" i="3"/>
  <c r="I123" i="3"/>
  <c r="H123" i="3"/>
  <c r="G123" i="3"/>
  <c r="F123" i="3"/>
  <c r="E123" i="3"/>
  <c r="D123" i="3"/>
  <c r="C123" i="3"/>
  <c r="B123" i="3"/>
  <c r="J122" i="3"/>
  <c r="I122" i="3"/>
  <c r="H122" i="3"/>
  <c r="G122" i="3"/>
  <c r="F122" i="3"/>
  <c r="E122" i="3"/>
  <c r="D122" i="3"/>
  <c r="C122" i="3"/>
  <c r="B122" i="3"/>
  <c r="G120" i="3"/>
  <c r="C120" i="3"/>
  <c r="F119" i="3"/>
  <c r="D119" i="3"/>
  <c r="I116" i="3"/>
  <c r="G116" i="3"/>
  <c r="E116" i="3"/>
  <c r="D116" i="3"/>
  <c r="C116" i="3"/>
  <c r="B116" i="3"/>
  <c r="J114" i="3"/>
  <c r="I114" i="3"/>
  <c r="H114" i="3"/>
  <c r="G114" i="3"/>
  <c r="F114" i="3"/>
  <c r="E114" i="3"/>
  <c r="D114" i="3"/>
  <c r="C114" i="3"/>
  <c r="B114" i="3"/>
  <c r="J113" i="3"/>
  <c r="I113" i="3"/>
  <c r="H113" i="3"/>
  <c r="G113" i="3"/>
  <c r="F113" i="3"/>
  <c r="E113" i="3"/>
  <c r="D113" i="3"/>
  <c r="C113" i="3"/>
  <c r="B113" i="3"/>
  <c r="G111" i="3"/>
  <c r="C111" i="3"/>
  <c r="F110" i="3"/>
  <c r="D110" i="3"/>
  <c r="I107" i="3"/>
  <c r="G107" i="3"/>
  <c r="E107" i="3"/>
  <c r="D107" i="3"/>
  <c r="C107" i="3"/>
  <c r="B107" i="3"/>
  <c r="J105" i="3"/>
  <c r="I105" i="3"/>
  <c r="H105" i="3"/>
  <c r="G105" i="3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G102" i="3"/>
  <c r="C102" i="3"/>
  <c r="F101" i="3"/>
  <c r="D101" i="3"/>
  <c r="I98" i="3"/>
  <c r="G98" i="3"/>
  <c r="E98" i="3"/>
  <c r="D98" i="3"/>
  <c r="C98" i="3"/>
  <c r="B98" i="3"/>
  <c r="J96" i="3"/>
  <c r="I96" i="3"/>
  <c r="H96" i="3"/>
  <c r="G96" i="3"/>
  <c r="F96" i="3"/>
  <c r="E96" i="3"/>
  <c r="D96" i="3"/>
  <c r="C96" i="3"/>
  <c r="B96" i="3"/>
  <c r="J95" i="3"/>
  <c r="I95" i="3"/>
  <c r="H95" i="3"/>
  <c r="G95" i="3"/>
  <c r="F95" i="3"/>
  <c r="E95" i="3"/>
  <c r="D95" i="3"/>
  <c r="C95" i="3"/>
  <c r="B95" i="3"/>
  <c r="G93" i="3"/>
  <c r="C93" i="3"/>
  <c r="F92" i="3"/>
  <c r="D92" i="3"/>
  <c r="I89" i="3"/>
  <c r="G89" i="3"/>
  <c r="E89" i="3"/>
  <c r="D89" i="3"/>
  <c r="C89" i="3"/>
  <c r="B89" i="3"/>
  <c r="J87" i="3"/>
  <c r="I87" i="3"/>
  <c r="H87" i="3"/>
  <c r="G87" i="3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G84" i="3"/>
  <c r="C84" i="3"/>
  <c r="F83" i="3"/>
  <c r="D83" i="3"/>
  <c r="I80" i="3"/>
  <c r="G80" i="3"/>
  <c r="E80" i="3"/>
  <c r="D80" i="3"/>
  <c r="C80" i="3"/>
  <c r="B80" i="3"/>
  <c r="J78" i="3"/>
  <c r="I78" i="3"/>
  <c r="H78" i="3"/>
  <c r="G78" i="3"/>
  <c r="F78" i="3"/>
  <c r="E78" i="3"/>
  <c r="D78" i="3"/>
  <c r="C78" i="3"/>
  <c r="B78" i="3"/>
  <c r="J77" i="3"/>
  <c r="I77" i="3"/>
  <c r="H77" i="3"/>
  <c r="G77" i="3"/>
  <c r="F77" i="3"/>
  <c r="E77" i="3"/>
  <c r="D77" i="3"/>
  <c r="C77" i="3"/>
  <c r="B77" i="3"/>
  <c r="G75" i="3"/>
  <c r="C75" i="3"/>
  <c r="F74" i="3"/>
  <c r="D74" i="3"/>
  <c r="I71" i="3"/>
  <c r="G71" i="3"/>
  <c r="E71" i="3"/>
  <c r="D71" i="3"/>
  <c r="C71" i="3"/>
  <c r="B71" i="3"/>
  <c r="J69" i="3"/>
  <c r="I69" i="3"/>
  <c r="H69" i="3"/>
  <c r="G69" i="3"/>
  <c r="F69" i="3"/>
  <c r="E69" i="3"/>
  <c r="D69" i="3"/>
  <c r="C69" i="3"/>
  <c r="B69" i="3"/>
  <c r="J68" i="3"/>
  <c r="I68" i="3"/>
  <c r="H68" i="3"/>
  <c r="G68" i="3"/>
  <c r="F68" i="3"/>
  <c r="E68" i="3"/>
  <c r="D68" i="3"/>
  <c r="C68" i="3"/>
  <c r="B68" i="3"/>
  <c r="G66" i="3"/>
  <c r="C66" i="3"/>
  <c r="F65" i="3"/>
  <c r="D65" i="3"/>
  <c r="I62" i="3"/>
  <c r="G62" i="3"/>
  <c r="E62" i="3"/>
  <c r="D62" i="3"/>
  <c r="C62" i="3"/>
  <c r="B62" i="3"/>
  <c r="J60" i="3"/>
  <c r="I60" i="3"/>
  <c r="H60" i="3"/>
  <c r="G60" i="3"/>
  <c r="F60" i="3"/>
  <c r="E60" i="3"/>
  <c r="D60" i="3"/>
  <c r="C60" i="3"/>
  <c r="B60" i="3"/>
  <c r="J59" i="3"/>
  <c r="I59" i="3"/>
  <c r="H59" i="3"/>
  <c r="G59" i="3"/>
  <c r="F59" i="3"/>
  <c r="E59" i="3"/>
  <c r="D59" i="3"/>
  <c r="C59" i="3"/>
  <c r="B59" i="3"/>
  <c r="G57" i="3"/>
  <c r="C57" i="3"/>
  <c r="F56" i="3"/>
  <c r="D56" i="3"/>
  <c r="I53" i="3"/>
  <c r="G53" i="3"/>
  <c r="E53" i="3"/>
  <c r="D53" i="3"/>
  <c r="C53" i="3"/>
  <c r="B53" i="3"/>
  <c r="J51" i="3"/>
  <c r="I51" i="3"/>
  <c r="H51" i="3"/>
  <c r="G51" i="3"/>
  <c r="F51" i="3"/>
  <c r="E51" i="3"/>
  <c r="D51" i="3"/>
  <c r="C51" i="3"/>
  <c r="B51" i="3"/>
  <c r="J50" i="3"/>
  <c r="I50" i="3"/>
  <c r="H50" i="3"/>
  <c r="G50" i="3"/>
  <c r="F50" i="3"/>
  <c r="E50" i="3"/>
  <c r="D50" i="3"/>
  <c r="C50" i="3"/>
  <c r="B50" i="3"/>
  <c r="G48" i="3"/>
  <c r="C48" i="3"/>
  <c r="F47" i="3"/>
  <c r="D47" i="3"/>
  <c r="I44" i="3"/>
  <c r="G44" i="3"/>
  <c r="E44" i="3"/>
  <c r="D44" i="3"/>
  <c r="C44" i="3"/>
  <c r="B44" i="3"/>
  <c r="J42" i="3"/>
  <c r="I42" i="3"/>
  <c r="H42" i="3"/>
  <c r="G42" i="3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G39" i="3"/>
  <c r="C39" i="3"/>
  <c r="F38" i="3"/>
  <c r="D38" i="3"/>
  <c r="I35" i="3"/>
  <c r="G35" i="3"/>
  <c r="E35" i="3"/>
  <c r="D35" i="3"/>
  <c r="C35" i="3"/>
  <c r="B35" i="3"/>
  <c r="J33" i="3"/>
  <c r="I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G30" i="3"/>
  <c r="C30" i="3"/>
  <c r="F29" i="3"/>
  <c r="D29" i="3"/>
  <c r="I26" i="3"/>
  <c r="G26" i="3"/>
  <c r="E26" i="3"/>
  <c r="D26" i="3"/>
  <c r="C26" i="3"/>
  <c r="B26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G21" i="3"/>
  <c r="C21" i="3"/>
  <c r="F20" i="3"/>
  <c r="D20" i="3"/>
  <c r="I17" i="3"/>
  <c r="G17" i="3"/>
  <c r="E17" i="3"/>
  <c r="D17" i="3"/>
  <c r="C17" i="3"/>
  <c r="B17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G12" i="3"/>
  <c r="C12" i="3"/>
  <c r="F11" i="3"/>
  <c r="D11" i="3"/>
  <c r="I8" i="3"/>
  <c r="G8" i="3"/>
  <c r="E8" i="3"/>
  <c r="D8" i="3"/>
  <c r="C8" i="3"/>
  <c r="B8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G3" i="3"/>
  <c r="C3" i="3"/>
  <c r="F2" i="3"/>
  <c r="D2" i="3" l="1"/>
</calcChain>
</file>

<file path=xl/sharedStrings.xml><?xml version="1.0" encoding="utf-8"?>
<sst xmlns="http://schemas.openxmlformats.org/spreadsheetml/2006/main" count="20935" uniqueCount="3116">
  <si>
    <t>BWT</t>
  </si>
  <si>
    <t>PEMD</t>
  </si>
  <si>
    <t>PFAT</t>
  </si>
  <si>
    <t>LMY</t>
  </si>
  <si>
    <t>IMF</t>
  </si>
  <si>
    <t>SHEARF5</t>
  </si>
  <si>
    <t>WWT</t>
  </si>
  <si>
    <t>DRESS</t>
  </si>
  <si>
    <t>56</t>
  </si>
  <si>
    <t>0.63</t>
  </si>
  <si>
    <t>66</t>
  </si>
  <si>
    <t>67</t>
  </si>
  <si>
    <t>3.65</t>
  </si>
  <si>
    <t>68</t>
  </si>
  <si>
    <t>-0.14</t>
  </si>
  <si>
    <t>4.30</t>
  </si>
  <si>
    <t>60</t>
  </si>
  <si>
    <t>-0.34</t>
  </si>
  <si>
    <t>57</t>
  </si>
  <si>
    <t>-0.31</t>
  </si>
  <si>
    <t>3.57</t>
  </si>
  <si>
    <t>59</t>
  </si>
  <si>
    <t>54</t>
  </si>
  <si>
    <t>49</t>
  </si>
  <si>
    <t>0.38</t>
  </si>
  <si>
    <t>16.61</t>
  </si>
  <si>
    <t>65</t>
  </si>
  <si>
    <t>4.27</t>
  </si>
  <si>
    <t>0.41</t>
  </si>
  <si>
    <t>55</t>
  </si>
  <si>
    <t>-0.11</t>
  </si>
  <si>
    <t>47</t>
  </si>
  <si>
    <t>-0.63</t>
  </si>
  <si>
    <t>10.67</t>
  </si>
  <si>
    <t>64</t>
  </si>
  <si>
    <t>52</t>
  </si>
  <si>
    <t>45</t>
  </si>
  <si>
    <t>50</t>
  </si>
  <si>
    <t>0.49</t>
  </si>
  <si>
    <t>63</t>
  </si>
  <si>
    <t>3.72</t>
  </si>
  <si>
    <t>0.14</t>
  </si>
  <si>
    <t>4.24</t>
  </si>
  <si>
    <t>-0.06</t>
  </si>
  <si>
    <t>2.28</t>
  </si>
  <si>
    <t>3.33</t>
  </si>
  <si>
    <t>53</t>
  </si>
  <si>
    <t>46</t>
  </si>
  <si>
    <t>1644222022220231</t>
  </si>
  <si>
    <t>162.40</t>
  </si>
  <si>
    <t>0.45</t>
  </si>
  <si>
    <t>16.55</t>
  </si>
  <si>
    <t>3.71</t>
  </si>
  <si>
    <t>-0.26</t>
  </si>
  <si>
    <t>4.48</t>
  </si>
  <si>
    <t>62</t>
  </si>
  <si>
    <t>-0.27</t>
  </si>
  <si>
    <t>58</t>
  </si>
  <si>
    <t>1.32</t>
  </si>
  <si>
    <t>10.82</t>
  </si>
  <si>
    <t>69</t>
  </si>
  <si>
    <t>3.25</t>
  </si>
  <si>
    <t>158.53</t>
  </si>
  <si>
    <t>1644222022220575</t>
  </si>
  <si>
    <t>162.29</t>
  </si>
  <si>
    <t>0.79</t>
  </si>
  <si>
    <t>61</t>
  </si>
  <si>
    <t>17.94</t>
  </si>
  <si>
    <t>2.48</t>
  </si>
  <si>
    <t>-1.52</t>
  </si>
  <si>
    <t>5.52</t>
  </si>
  <si>
    <t>-0.66</t>
  </si>
  <si>
    <t>51</t>
  </si>
  <si>
    <t>1.15</t>
  </si>
  <si>
    <t>11.77</t>
  </si>
  <si>
    <t>2.91</t>
  </si>
  <si>
    <t>154.08</t>
  </si>
  <si>
    <t>48</t>
  </si>
  <si>
    <t>0.52</t>
  </si>
  <si>
    <t>4.26</t>
  </si>
  <si>
    <t>0.05</t>
  </si>
  <si>
    <t>4.69</t>
  </si>
  <si>
    <t>-0.67</t>
  </si>
  <si>
    <t>2.43</t>
  </si>
  <si>
    <t>11.34</t>
  </si>
  <si>
    <t>3.53</t>
  </si>
  <si>
    <t>44</t>
  </si>
  <si>
    <t>0.47</t>
  </si>
  <si>
    <t>14.89</t>
  </si>
  <si>
    <t>-0.83</t>
  </si>
  <si>
    <t>-0.59</t>
  </si>
  <si>
    <t>2.95</t>
  </si>
  <si>
    <t>10.52</t>
  </si>
  <si>
    <t>3.36</t>
  </si>
  <si>
    <t>0.26</t>
  </si>
  <si>
    <t>12.99</t>
  </si>
  <si>
    <t>3.88</t>
  </si>
  <si>
    <t>-0.70</t>
  </si>
  <si>
    <t>2.44</t>
  </si>
  <si>
    <t>9.22</t>
  </si>
  <si>
    <t>2.96</t>
  </si>
  <si>
    <t>0.53</t>
  </si>
  <si>
    <t>16.11</t>
  </si>
  <si>
    <t>-0.21</t>
  </si>
  <si>
    <t>4.51</t>
  </si>
  <si>
    <t>-0.53</t>
  </si>
  <si>
    <t>2.14</t>
  </si>
  <si>
    <t>11.01</t>
  </si>
  <si>
    <t>3.54</t>
  </si>
  <si>
    <t>154.35</t>
  </si>
  <si>
    <t>0.30</t>
  </si>
  <si>
    <t>15.71</t>
  </si>
  <si>
    <t>-0.02</t>
  </si>
  <si>
    <t>4.05</t>
  </si>
  <si>
    <t>-0.49</t>
  </si>
  <si>
    <t>1.18</t>
  </si>
  <si>
    <t>10.17</t>
  </si>
  <si>
    <t>3.10</t>
  </si>
  <si>
    <t>1644222022220196</t>
  </si>
  <si>
    <t>160.76</t>
  </si>
  <si>
    <t>0.59</t>
  </si>
  <si>
    <t>17.38</t>
  </si>
  <si>
    <t>3.26</t>
  </si>
  <si>
    <t>-0.41</t>
  </si>
  <si>
    <t>4.45</t>
  </si>
  <si>
    <t>1.67</t>
  </si>
  <si>
    <t>11.16</t>
  </si>
  <si>
    <t>3.13</t>
  </si>
  <si>
    <t>153.15</t>
  </si>
  <si>
    <t>1644222022221496</t>
  </si>
  <si>
    <t>160.59</t>
  </si>
  <si>
    <t>0.32</t>
  </si>
  <si>
    <t>14.35</t>
  </si>
  <si>
    <t>4.28</t>
  </si>
  <si>
    <t>4.49</t>
  </si>
  <si>
    <t>-0.57</t>
  </si>
  <si>
    <t>2.09</t>
  </si>
  <si>
    <t>9.91</t>
  </si>
  <si>
    <t>3.40</t>
  </si>
  <si>
    <t>153.40</t>
  </si>
  <si>
    <t>3.51</t>
  </si>
  <si>
    <t>-0.69</t>
  </si>
  <si>
    <t>4.77</t>
  </si>
  <si>
    <t>2.20</t>
  </si>
  <si>
    <t>3.15</t>
  </si>
  <si>
    <t>0.58</t>
  </si>
  <si>
    <t>3.86</t>
  </si>
  <si>
    <t>-0.42</t>
  </si>
  <si>
    <t>3.31</t>
  </si>
  <si>
    <t>0.44</t>
  </si>
  <si>
    <t>0.13</t>
  </si>
  <si>
    <t>3.94</t>
  </si>
  <si>
    <t>0.01</t>
  </si>
  <si>
    <t>2.03</t>
  </si>
  <si>
    <t>11.71</t>
  </si>
  <si>
    <t>3.17</t>
  </si>
  <si>
    <t>4.10</t>
  </si>
  <si>
    <t>0.29</t>
  </si>
  <si>
    <t>3.79</t>
  </si>
  <si>
    <t>-0.07</t>
  </si>
  <si>
    <t>10.47</t>
  </si>
  <si>
    <t>3.22</t>
  </si>
  <si>
    <t>4.11</t>
  </si>
  <si>
    <t>3.78</t>
  </si>
  <si>
    <t>1.04</t>
  </si>
  <si>
    <t>10.44</t>
  </si>
  <si>
    <t>3.92</t>
  </si>
  <si>
    <t>-0.09</t>
  </si>
  <si>
    <t>-0.55</t>
  </si>
  <si>
    <t>2.10</t>
  </si>
  <si>
    <t>3.37</t>
  </si>
  <si>
    <t>43</t>
  </si>
  <si>
    <t>0.23</t>
  </si>
  <si>
    <t>13.56</t>
  </si>
  <si>
    <t>0.25</t>
  </si>
  <si>
    <t>3.84</t>
  </si>
  <si>
    <t>-0.64</t>
  </si>
  <si>
    <t>3.62</t>
  </si>
  <si>
    <t>1644222022220576</t>
  </si>
  <si>
    <t>159.61</t>
  </si>
  <si>
    <t>0.84</t>
  </si>
  <si>
    <t>17.45</t>
  </si>
  <si>
    <t>2.69</t>
  </si>
  <si>
    <t>-1.44</t>
  </si>
  <si>
    <t>5.49</t>
  </si>
  <si>
    <t>-0.82</t>
  </si>
  <si>
    <t>1.76</t>
  </si>
  <si>
    <t>2.74</t>
  </si>
  <si>
    <t>149.53</t>
  </si>
  <si>
    <t>16.30</t>
  </si>
  <si>
    <t>3.70</t>
  </si>
  <si>
    <t>-0.54</t>
  </si>
  <si>
    <t>-0.50</t>
  </si>
  <si>
    <t>2.22</t>
  </si>
  <si>
    <t>3.24</t>
  </si>
  <si>
    <t>0.68</t>
  </si>
  <si>
    <t>3.50</t>
  </si>
  <si>
    <t>-0.24</t>
  </si>
  <si>
    <t>5.13</t>
  </si>
  <si>
    <t>12.65</t>
  </si>
  <si>
    <t>3.47</t>
  </si>
  <si>
    <t>0.37</t>
  </si>
  <si>
    <t>4.22</t>
  </si>
  <si>
    <t>0.40</t>
  </si>
  <si>
    <t>3.85</t>
  </si>
  <si>
    <t>1.35</t>
  </si>
  <si>
    <t>11.14</t>
  </si>
  <si>
    <t>0.50</t>
  </si>
  <si>
    <t>3.55</t>
  </si>
  <si>
    <t>0.09</t>
  </si>
  <si>
    <t>0.27</t>
  </si>
  <si>
    <t>11.03</t>
  </si>
  <si>
    <t>0.56</t>
  </si>
  <si>
    <t>16.69</t>
  </si>
  <si>
    <t>4.03</t>
  </si>
  <si>
    <t>-0.12</t>
  </si>
  <si>
    <t>4.65</t>
  </si>
  <si>
    <t>-0.38</t>
  </si>
  <si>
    <t>2.37</t>
  </si>
  <si>
    <t>11.18</t>
  </si>
  <si>
    <t>3.32</t>
  </si>
  <si>
    <t>0.54</t>
  </si>
  <si>
    <t>0.35</t>
  </si>
  <si>
    <t>3.20</t>
  </si>
  <si>
    <t>0.08</t>
  </si>
  <si>
    <t>0.33</t>
  </si>
  <si>
    <t>11.20</t>
  </si>
  <si>
    <t>3.12</t>
  </si>
  <si>
    <t>0.86</t>
  </si>
  <si>
    <t>0.42</t>
  </si>
  <si>
    <t>10.28</t>
  </si>
  <si>
    <t>0.19</t>
  </si>
  <si>
    <t>3.93</t>
  </si>
  <si>
    <t>0.03</t>
  </si>
  <si>
    <t>10.55</t>
  </si>
  <si>
    <t>3.11</t>
  </si>
  <si>
    <t>3.66</t>
  </si>
  <si>
    <t>-0.17</t>
  </si>
  <si>
    <t>4.18</t>
  </si>
  <si>
    <t>3.09</t>
  </si>
  <si>
    <t>41</t>
  </si>
  <si>
    <t>3.46</t>
  </si>
  <si>
    <t>-0.16</t>
  </si>
  <si>
    <t>4.02</t>
  </si>
  <si>
    <t>1.51</t>
  </si>
  <si>
    <t>10.84</t>
  </si>
  <si>
    <t>-0.35</t>
  </si>
  <si>
    <t>4.37</t>
  </si>
  <si>
    <t>-0.01</t>
  </si>
  <si>
    <t>1.50</t>
  </si>
  <si>
    <t>3.02</t>
  </si>
  <si>
    <t>0.18</t>
  </si>
  <si>
    <t>3.89</t>
  </si>
  <si>
    <t>11.05</t>
  </si>
  <si>
    <t>3.19</t>
  </si>
  <si>
    <t>3.45</t>
  </si>
  <si>
    <t>-0.15</t>
  </si>
  <si>
    <t>2.45</t>
  </si>
  <si>
    <t>155.87</t>
  </si>
  <si>
    <t>0.48</t>
  </si>
  <si>
    <t>3.75</t>
  </si>
  <si>
    <t>0.16</t>
  </si>
  <si>
    <t>-0.10</t>
  </si>
  <si>
    <t>1.80</t>
  </si>
  <si>
    <t>3.18</t>
  </si>
  <si>
    <t>0.57</t>
  </si>
  <si>
    <t>2.97</t>
  </si>
  <si>
    <t>-0.23</t>
  </si>
  <si>
    <t>1.95</t>
  </si>
  <si>
    <t>3.07</t>
  </si>
  <si>
    <t>-0.18</t>
  </si>
  <si>
    <t>1.09</t>
  </si>
  <si>
    <t>3.00</t>
  </si>
  <si>
    <t>16.32</t>
  </si>
  <si>
    <t>0.20</t>
  </si>
  <si>
    <t>4.40</t>
  </si>
  <si>
    <t>-0.28</t>
  </si>
  <si>
    <t>2.67</t>
  </si>
  <si>
    <t>3.39</t>
  </si>
  <si>
    <t>0.36</t>
  </si>
  <si>
    <t>3.43</t>
  </si>
  <si>
    <t>3.80</t>
  </si>
  <si>
    <t>11.09</t>
  </si>
  <si>
    <t>3.14</t>
  </si>
  <si>
    <t>3.60</t>
  </si>
  <si>
    <t>3.96</t>
  </si>
  <si>
    <t>1.73</t>
  </si>
  <si>
    <t>2.84</t>
  </si>
  <si>
    <t>0.34</t>
  </si>
  <si>
    <t>-0.25</t>
  </si>
  <si>
    <t>4.23</t>
  </si>
  <si>
    <t>1.81</t>
  </si>
  <si>
    <t>10.80</t>
  </si>
  <si>
    <t>2.92</t>
  </si>
  <si>
    <t>15.35</t>
  </si>
  <si>
    <t>3.41</t>
  </si>
  <si>
    <t>-0.86</t>
  </si>
  <si>
    <t>4.80</t>
  </si>
  <si>
    <t>10.64</t>
  </si>
  <si>
    <t>4.17</t>
  </si>
  <si>
    <t>3.99</t>
  </si>
  <si>
    <t>-0.36</t>
  </si>
  <si>
    <t>1.57</t>
  </si>
  <si>
    <t>9.85</t>
  </si>
  <si>
    <t>3.74</t>
  </si>
  <si>
    <t>0.66</t>
  </si>
  <si>
    <t>3.58</t>
  </si>
  <si>
    <t>-0.46</t>
  </si>
  <si>
    <t>-0.73</t>
  </si>
  <si>
    <t>2.81</t>
  </si>
  <si>
    <t>10.70</t>
  </si>
  <si>
    <t>2.87</t>
  </si>
  <si>
    <t>16.12</t>
  </si>
  <si>
    <t>0.17</t>
  </si>
  <si>
    <t>70</t>
  </si>
  <si>
    <t>-0.19</t>
  </si>
  <si>
    <t>1.86</t>
  </si>
  <si>
    <t>1644222022220569</t>
  </si>
  <si>
    <t>156.85</t>
  </si>
  <si>
    <t>15.01</t>
  </si>
  <si>
    <t>0.31</t>
  </si>
  <si>
    <t>9.63</t>
  </si>
  <si>
    <t>153.89</t>
  </si>
  <si>
    <t>4.59</t>
  </si>
  <si>
    <t>-0.43</t>
  </si>
  <si>
    <t>3.27</t>
  </si>
  <si>
    <t>12.11</t>
  </si>
  <si>
    <t>3.05</t>
  </si>
  <si>
    <t>40</t>
  </si>
  <si>
    <t>0.21</t>
  </si>
  <si>
    <t>12.33</t>
  </si>
  <si>
    <t>4.21</t>
  </si>
  <si>
    <t>-0.44</t>
  </si>
  <si>
    <t>-0.40</t>
  </si>
  <si>
    <t>4.04</t>
  </si>
  <si>
    <t>10.25</t>
  </si>
  <si>
    <t>3.30</t>
  </si>
  <si>
    <t>150.72</t>
  </si>
  <si>
    <t>14.47</t>
  </si>
  <si>
    <t>0.02</t>
  </si>
  <si>
    <t>1.58</t>
  </si>
  <si>
    <t>42</t>
  </si>
  <si>
    <t>0.10</t>
  </si>
  <si>
    <t>-0.33</t>
  </si>
  <si>
    <t>10.48</t>
  </si>
  <si>
    <t>3.06</t>
  </si>
  <si>
    <t>0.46</t>
  </si>
  <si>
    <t>3.29</t>
  </si>
  <si>
    <t>2.89</t>
  </si>
  <si>
    <t>1644222022220307</t>
  </si>
  <si>
    <t>156.34</t>
  </si>
  <si>
    <t>15.47</t>
  </si>
  <si>
    <t>-0.29</t>
  </si>
  <si>
    <t>0.89</t>
  </si>
  <si>
    <t>10.60</t>
  </si>
  <si>
    <t>3.01</t>
  </si>
  <si>
    <t>152.19</t>
  </si>
  <si>
    <t>0.04</t>
  </si>
  <si>
    <t>9.23</t>
  </si>
  <si>
    <t>3.34</t>
  </si>
  <si>
    <t>15.02</t>
  </si>
  <si>
    <t>-0.22</t>
  </si>
  <si>
    <t>3.69</t>
  </si>
  <si>
    <t>-0.20</t>
  </si>
  <si>
    <t>-0.08</t>
  </si>
  <si>
    <t>10.45</t>
  </si>
  <si>
    <t>15.24</t>
  </si>
  <si>
    <t>3.73</t>
  </si>
  <si>
    <t>0.60</t>
  </si>
  <si>
    <t>-0.05</t>
  </si>
  <si>
    <t>3.16</t>
  </si>
  <si>
    <t>11.92</t>
  </si>
  <si>
    <t>3.28</t>
  </si>
  <si>
    <t>148.93</t>
  </si>
  <si>
    <t>2.62</t>
  </si>
  <si>
    <t>-0.93</t>
  </si>
  <si>
    <t>4.19</t>
  </si>
  <si>
    <t>1.99</t>
  </si>
  <si>
    <t>10.12</t>
  </si>
  <si>
    <t>2.82</t>
  </si>
  <si>
    <t>-0.03</t>
  </si>
  <si>
    <t>3.44</t>
  </si>
  <si>
    <t>14.95</t>
  </si>
  <si>
    <t>2.88</t>
  </si>
  <si>
    <t>15.34</t>
  </si>
  <si>
    <t>-0.45</t>
  </si>
  <si>
    <t>2.71</t>
  </si>
  <si>
    <t>0.51</t>
  </si>
  <si>
    <t>-0.39</t>
  </si>
  <si>
    <t>10.58</t>
  </si>
  <si>
    <t>1644222022220392</t>
  </si>
  <si>
    <t>155.88</t>
  </si>
  <si>
    <t>0.43</t>
  </si>
  <si>
    <t>13.18</t>
  </si>
  <si>
    <t>-0.81</t>
  </si>
  <si>
    <t>4.56</t>
  </si>
  <si>
    <t>1.98</t>
  </si>
  <si>
    <t>148.09</t>
  </si>
  <si>
    <t>1644222022220427</t>
  </si>
  <si>
    <t>15.97</t>
  </si>
  <si>
    <t>3.35</t>
  </si>
  <si>
    <t>-0.32</t>
  </si>
  <si>
    <t>2.08</t>
  </si>
  <si>
    <t>10.23</t>
  </si>
  <si>
    <t>151.37</t>
  </si>
  <si>
    <t>4.20</t>
  </si>
  <si>
    <t>1.70</t>
  </si>
  <si>
    <t>150.48</t>
  </si>
  <si>
    <t>0.62</t>
  </si>
  <si>
    <t>3.21</t>
  </si>
  <si>
    <t>3.03</t>
  </si>
  <si>
    <t>151.69</t>
  </si>
  <si>
    <t>4.12</t>
  </si>
  <si>
    <t>0.24</t>
  </si>
  <si>
    <t>14.21</t>
  </si>
  <si>
    <t>9.65</t>
  </si>
  <si>
    <t>3.04</t>
  </si>
  <si>
    <t>155.65</t>
  </si>
  <si>
    <t>3.38</t>
  </si>
  <si>
    <t>1.82</t>
  </si>
  <si>
    <t>10.90</t>
  </si>
  <si>
    <t>1644222022220334</t>
  </si>
  <si>
    <t>16.45</t>
  </si>
  <si>
    <t>4.91</t>
  </si>
  <si>
    <t>-0.71</t>
  </si>
  <si>
    <t>3.59</t>
  </si>
  <si>
    <t>11.67</t>
  </si>
  <si>
    <t>3.08</t>
  </si>
  <si>
    <t>146.78</t>
  </si>
  <si>
    <t>12.63</t>
  </si>
  <si>
    <t>4.08</t>
  </si>
  <si>
    <t>0.06</t>
  </si>
  <si>
    <t>8.89</t>
  </si>
  <si>
    <t>2.51</t>
  </si>
  <si>
    <t>0.15</t>
  </si>
  <si>
    <t>10.54</t>
  </si>
  <si>
    <t>1644222022221039</t>
  </si>
  <si>
    <t>155.49</t>
  </si>
  <si>
    <t>14.81</t>
  </si>
  <si>
    <t>4.13</t>
  </si>
  <si>
    <t>1.79</t>
  </si>
  <si>
    <t>10.09</t>
  </si>
  <si>
    <t>150.63</t>
  </si>
  <si>
    <t>15.80</t>
  </si>
  <si>
    <t>3.61</t>
  </si>
  <si>
    <t>10.29</t>
  </si>
  <si>
    <t>3.97</t>
  </si>
  <si>
    <t>12.42</t>
  </si>
  <si>
    <t>3.82</t>
  </si>
  <si>
    <t>2.11</t>
  </si>
  <si>
    <t>1.97</t>
  </si>
  <si>
    <t>10.46</t>
  </si>
  <si>
    <t>13.42</t>
  </si>
  <si>
    <t>-0.61</t>
  </si>
  <si>
    <t>2.25</t>
  </si>
  <si>
    <t>9.42</t>
  </si>
  <si>
    <t>147.68</t>
  </si>
  <si>
    <t>1644222022221278</t>
  </si>
  <si>
    <t>155.17</t>
  </si>
  <si>
    <t>0.64</t>
  </si>
  <si>
    <t>16.15</t>
  </si>
  <si>
    <t>4.38</t>
  </si>
  <si>
    <t>2.42</t>
  </si>
  <si>
    <t>10.95</t>
  </si>
  <si>
    <t>2.76</t>
  </si>
  <si>
    <t>149.41</t>
  </si>
  <si>
    <t>0.80</t>
  </si>
  <si>
    <t>1.26</t>
  </si>
  <si>
    <t>9.71</t>
  </si>
  <si>
    <t>2.70</t>
  </si>
  <si>
    <t>152.66</t>
  </si>
  <si>
    <t>2.90</t>
  </si>
  <si>
    <t>1644222022221030</t>
  </si>
  <si>
    <t>155.00</t>
  </si>
  <si>
    <t>16.16</t>
  </si>
  <si>
    <t>11.07</t>
  </si>
  <si>
    <t>150.45</t>
  </si>
  <si>
    <t>1644222022221056</t>
  </si>
  <si>
    <t>154.96</t>
  </si>
  <si>
    <t>15.40</t>
  </si>
  <si>
    <t>1.13</t>
  </si>
  <si>
    <t>9.77</t>
  </si>
  <si>
    <t>149.28</t>
  </si>
  <si>
    <t>1644222022221387</t>
  </si>
  <si>
    <t>154.92</t>
  </si>
  <si>
    <t>16.85</t>
  </si>
  <si>
    <t>4.01</t>
  </si>
  <si>
    <t>2.80</t>
  </si>
  <si>
    <t>1644222022220353</t>
  </si>
  <si>
    <t>154.91</t>
  </si>
  <si>
    <t>15.49</t>
  </si>
  <si>
    <t>2.93</t>
  </si>
  <si>
    <t>0.00</t>
  </si>
  <si>
    <t>9.79</t>
  </si>
  <si>
    <t>149.29</t>
  </si>
  <si>
    <t>1644222022220105</t>
  </si>
  <si>
    <t>13.44</t>
  </si>
  <si>
    <t>4.06</t>
  </si>
  <si>
    <t>1.93</t>
  </si>
  <si>
    <t>9.38</t>
  </si>
  <si>
    <t>147.99</t>
  </si>
  <si>
    <t>0.72</t>
  </si>
  <si>
    <t>71</t>
  </si>
  <si>
    <t>10.72</t>
  </si>
  <si>
    <t>3.98</t>
  </si>
  <si>
    <t>9.09</t>
  </si>
  <si>
    <t>148.11</t>
  </si>
  <si>
    <t>0.39</t>
  </si>
  <si>
    <t>14.08</t>
  </si>
  <si>
    <t>3.48</t>
  </si>
  <si>
    <t>0.90</t>
  </si>
  <si>
    <t>9.40</t>
  </si>
  <si>
    <t>10.08</t>
  </si>
  <si>
    <t>15.26</t>
  </si>
  <si>
    <t>3.64</t>
  </si>
  <si>
    <t>2.40</t>
  </si>
  <si>
    <t>10.50</t>
  </si>
  <si>
    <t>1644222022220749</t>
  </si>
  <si>
    <t>154.67</t>
  </si>
  <si>
    <t>15.36</t>
  </si>
  <si>
    <t>-0.48</t>
  </si>
  <si>
    <t>10.69</t>
  </si>
  <si>
    <t>2.66</t>
  </si>
  <si>
    <t>150.89</t>
  </si>
  <si>
    <t>15.27</t>
  </si>
  <si>
    <t>9.87</t>
  </si>
  <si>
    <t>0.76</t>
  </si>
  <si>
    <t>16.67</t>
  </si>
  <si>
    <t>11.19</t>
  </si>
  <si>
    <t>147.14</t>
  </si>
  <si>
    <t>1644222022221067</t>
  </si>
  <si>
    <t>154.61</t>
  </si>
  <si>
    <t>1.49</t>
  </si>
  <si>
    <t>9.35</t>
  </si>
  <si>
    <t>147.15</t>
  </si>
  <si>
    <t>1644222022221024</t>
  </si>
  <si>
    <t>154.60</t>
  </si>
  <si>
    <t>0.67</t>
  </si>
  <si>
    <t>15.53</t>
  </si>
  <si>
    <t>3.63</t>
  </si>
  <si>
    <t>4.71</t>
  </si>
  <si>
    <t>-0.75</t>
  </si>
  <si>
    <t>2.83</t>
  </si>
  <si>
    <t>145.28</t>
  </si>
  <si>
    <t>8.84</t>
  </si>
  <si>
    <t>3.56</t>
  </si>
  <si>
    <t>0.07</t>
  </si>
  <si>
    <t>3.49</t>
  </si>
  <si>
    <t>-0.04</t>
  </si>
  <si>
    <t>0.82</t>
  </si>
  <si>
    <t>9.80</t>
  </si>
  <si>
    <t>0.55</t>
  </si>
  <si>
    <t>15.16</t>
  </si>
  <si>
    <t>0.11</t>
  </si>
  <si>
    <t>-0.56</t>
  </si>
  <si>
    <t>2.18</t>
  </si>
  <si>
    <t>154.52</t>
  </si>
  <si>
    <t>4.58</t>
  </si>
  <si>
    <t>CT00242022220046</t>
  </si>
  <si>
    <t>15.65</t>
  </si>
  <si>
    <t>1.65</t>
  </si>
  <si>
    <t>149.30</t>
  </si>
  <si>
    <t>154.51</t>
  </si>
  <si>
    <t>13.86</t>
  </si>
  <si>
    <t>9.24</t>
  </si>
  <si>
    <t>13.91</t>
  </si>
  <si>
    <t>8.96</t>
  </si>
  <si>
    <t>2.72</t>
  </si>
  <si>
    <t>-0.37</t>
  </si>
  <si>
    <t>1644222022220884</t>
  </si>
  <si>
    <t>154.46</t>
  </si>
  <si>
    <t>14.41</t>
  </si>
  <si>
    <t>4.75</t>
  </si>
  <si>
    <t>9.82</t>
  </si>
  <si>
    <t>147.72</t>
  </si>
  <si>
    <t>2.65</t>
  </si>
  <si>
    <t>-0.30</t>
  </si>
  <si>
    <t>10.81</t>
  </si>
  <si>
    <t>15.04</t>
  </si>
  <si>
    <t>1.62</t>
  </si>
  <si>
    <t>10.11</t>
  </si>
  <si>
    <t>1644222022220197</t>
  </si>
  <si>
    <t>-0.51</t>
  </si>
  <si>
    <t>-0.58</t>
  </si>
  <si>
    <t>1.78</t>
  </si>
  <si>
    <t>9.25</t>
  </si>
  <si>
    <t>2.98</t>
  </si>
  <si>
    <t>147.05</t>
  </si>
  <si>
    <t>1644222022220386</t>
  </si>
  <si>
    <t>154.34</t>
  </si>
  <si>
    <t>16.05</t>
  </si>
  <si>
    <t>2.47</t>
  </si>
  <si>
    <t>149.82</t>
  </si>
  <si>
    <t>1644222022220984</t>
  </si>
  <si>
    <t>154.32</t>
  </si>
  <si>
    <t>13.22</t>
  </si>
  <si>
    <t>8.60</t>
  </si>
  <si>
    <t>2.85</t>
  </si>
  <si>
    <t>152.26</t>
  </si>
  <si>
    <t>CT00242022220283</t>
  </si>
  <si>
    <t>15.57</t>
  </si>
  <si>
    <t>4.93</t>
  </si>
  <si>
    <t>-0.88</t>
  </si>
  <si>
    <t>2.86</t>
  </si>
  <si>
    <t>10.42</t>
  </si>
  <si>
    <t>143.62</t>
  </si>
  <si>
    <t>3.76</t>
  </si>
  <si>
    <t>14.77</t>
  </si>
  <si>
    <t>9.61</t>
  </si>
  <si>
    <t>1644222022220182</t>
  </si>
  <si>
    <t>154.23</t>
  </si>
  <si>
    <t>13.63</t>
  </si>
  <si>
    <t>8.66</t>
  </si>
  <si>
    <t>153.28</t>
  </si>
  <si>
    <t>14.76</t>
  </si>
  <si>
    <t>2.36</t>
  </si>
  <si>
    <t>9.94</t>
  </si>
  <si>
    <t>149.50</t>
  </si>
  <si>
    <t>15.68</t>
  </si>
  <si>
    <t>1.85</t>
  </si>
  <si>
    <t>2.79</t>
  </si>
  <si>
    <t>-0.13</t>
  </si>
  <si>
    <t>2.13</t>
  </si>
  <si>
    <t>10.77</t>
  </si>
  <si>
    <t>2.64</t>
  </si>
  <si>
    <t>150.22</t>
  </si>
  <si>
    <t>1644222022220109</t>
  </si>
  <si>
    <t>154.11</t>
  </si>
  <si>
    <t>15.73</t>
  </si>
  <si>
    <t>10.74</t>
  </si>
  <si>
    <t>149.35</t>
  </si>
  <si>
    <t>1644222022220189</t>
  </si>
  <si>
    <t>154.07</t>
  </si>
  <si>
    <t>0.70</t>
  </si>
  <si>
    <t>152.74</t>
  </si>
  <si>
    <t>1.29</t>
  </si>
  <si>
    <t>8.91</t>
  </si>
  <si>
    <t>148.99</t>
  </si>
  <si>
    <t>154.04</t>
  </si>
  <si>
    <t>1.63</t>
  </si>
  <si>
    <t>10.24</t>
  </si>
  <si>
    <t>CT00242022220889</t>
  </si>
  <si>
    <t>148.65</t>
  </si>
  <si>
    <t>1.87</t>
  </si>
  <si>
    <t>2.78</t>
  </si>
  <si>
    <t>151.98</t>
  </si>
  <si>
    <t>1644222022220811</t>
  </si>
  <si>
    <t>154.02</t>
  </si>
  <si>
    <t>9.08</t>
  </si>
  <si>
    <t>2.94</t>
  </si>
  <si>
    <t>150.51</t>
  </si>
  <si>
    <t>15.00</t>
  </si>
  <si>
    <t>2.59</t>
  </si>
  <si>
    <t>1644222022221506</t>
  </si>
  <si>
    <t>153.96</t>
  </si>
  <si>
    <t>16.94</t>
  </si>
  <si>
    <t>10.98</t>
  </si>
  <si>
    <t>1644222022221354</t>
  </si>
  <si>
    <t>153.95</t>
  </si>
  <si>
    <t>16.86</t>
  </si>
  <si>
    <t>10.59</t>
  </si>
  <si>
    <t>148.53</t>
  </si>
  <si>
    <t>9.36</t>
  </si>
  <si>
    <t>2.63</t>
  </si>
  <si>
    <t>15.14</t>
  </si>
  <si>
    <t>-0.74</t>
  </si>
  <si>
    <t>1.34</t>
  </si>
  <si>
    <t>9.83</t>
  </si>
  <si>
    <t>14.69</t>
  </si>
  <si>
    <t>1.17</t>
  </si>
  <si>
    <t>9.18</t>
  </si>
  <si>
    <t>1644222022220387</t>
  </si>
  <si>
    <t>153.91</t>
  </si>
  <si>
    <t>15.61</t>
  </si>
  <si>
    <t>4.14</t>
  </si>
  <si>
    <t>2.32</t>
  </si>
  <si>
    <t>149.18</t>
  </si>
  <si>
    <t>14.07</t>
  </si>
  <si>
    <t>2.49</t>
  </si>
  <si>
    <t>8.56</t>
  </si>
  <si>
    <t>10.73</t>
  </si>
  <si>
    <t>-0.52</t>
  </si>
  <si>
    <t>2.07</t>
  </si>
  <si>
    <t>9.00</t>
  </si>
  <si>
    <t>2.30</t>
  </si>
  <si>
    <t>1644222022220983</t>
  </si>
  <si>
    <t>153.81</t>
  </si>
  <si>
    <t>12.96</t>
  </si>
  <si>
    <t>3.91</t>
  </si>
  <si>
    <t>8.34</t>
  </si>
  <si>
    <t>152.08</t>
  </si>
  <si>
    <t>13.34</t>
  </si>
  <si>
    <t>8.85</t>
  </si>
  <si>
    <t>10.33</t>
  </si>
  <si>
    <t>CT00242022220568</t>
  </si>
  <si>
    <t>153.76</t>
  </si>
  <si>
    <t>13.32</t>
  </si>
  <si>
    <t>9.47</t>
  </si>
  <si>
    <t>150.76</t>
  </si>
  <si>
    <t>16.44</t>
  </si>
  <si>
    <t>0.61</t>
  </si>
  <si>
    <t>12.17</t>
  </si>
  <si>
    <t>147.03</t>
  </si>
  <si>
    <t>3.83</t>
  </si>
  <si>
    <t>1.91</t>
  </si>
  <si>
    <t>10.53</t>
  </si>
  <si>
    <t>0.69</t>
  </si>
  <si>
    <t>10.85</t>
  </si>
  <si>
    <t>14.66</t>
  </si>
  <si>
    <t>153.66</t>
  </si>
  <si>
    <t>9.17</t>
  </si>
  <si>
    <t>CT00242022220361</t>
  </si>
  <si>
    <t>16.66</t>
  </si>
  <si>
    <t>-1.01</t>
  </si>
  <si>
    <t>4.79</t>
  </si>
  <si>
    <t>148.35</t>
  </si>
  <si>
    <t>15.06</t>
  </si>
  <si>
    <t>1644222022220225</t>
  </si>
  <si>
    <t>153.62</t>
  </si>
  <si>
    <t>13.84</t>
  </si>
  <si>
    <t>1.03</t>
  </si>
  <si>
    <t>9.31</t>
  </si>
  <si>
    <t>152.22</t>
  </si>
  <si>
    <t>14.90</t>
  </si>
  <si>
    <t>3.87</t>
  </si>
  <si>
    <t>0.73</t>
  </si>
  <si>
    <t>2.68</t>
  </si>
  <si>
    <t>14.60</t>
  </si>
  <si>
    <t>0.93</t>
  </si>
  <si>
    <t>9.44</t>
  </si>
  <si>
    <t>13.98</t>
  </si>
  <si>
    <t>3.81</t>
  </si>
  <si>
    <t>1.68</t>
  </si>
  <si>
    <t>145.23</t>
  </si>
  <si>
    <t>14.59</t>
  </si>
  <si>
    <t>10.36</t>
  </si>
  <si>
    <t>149.58</t>
  </si>
  <si>
    <t>0.22</t>
  </si>
  <si>
    <t>1.90</t>
  </si>
  <si>
    <t>2.75</t>
  </si>
  <si>
    <t>2.26</t>
  </si>
  <si>
    <t>148.92</t>
  </si>
  <si>
    <t>1644222022220367</t>
  </si>
  <si>
    <t>153.49</t>
  </si>
  <si>
    <t>14.00</t>
  </si>
  <si>
    <t>9.64</t>
  </si>
  <si>
    <t>146.12</t>
  </si>
  <si>
    <t>153.48</t>
  </si>
  <si>
    <t>0.28</t>
  </si>
  <si>
    <t>9.98</t>
  </si>
  <si>
    <t>151.09</t>
  </si>
  <si>
    <t>1644222022220854</t>
  </si>
  <si>
    <t>11.70</t>
  </si>
  <si>
    <t>15.86</t>
  </si>
  <si>
    <t>1.46</t>
  </si>
  <si>
    <t>10.31</t>
  </si>
  <si>
    <t>151.25</t>
  </si>
  <si>
    <t>148.77</t>
  </si>
  <si>
    <t>-0.77</t>
  </si>
  <si>
    <t>1644222022220766</t>
  </si>
  <si>
    <t>14.52</t>
  </si>
  <si>
    <t>-0.62</t>
  </si>
  <si>
    <t>1.38</t>
  </si>
  <si>
    <t>9.30</t>
  </si>
  <si>
    <t>148.16</t>
  </si>
  <si>
    <t>1.19</t>
  </si>
  <si>
    <t>10.02</t>
  </si>
  <si>
    <t>152.72</t>
  </si>
  <si>
    <t>9.46</t>
  </si>
  <si>
    <t>1644222022220183</t>
  </si>
  <si>
    <t>153.34</t>
  </si>
  <si>
    <t>13.50</t>
  </si>
  <si>
    <t>152.55</t>
  </si>
  <si>
    <t>9.95</t>
  </si>
  <si>
    <t>9.99</t>
  </si>
  <si>
    <t>149.84</t>
  </si>
  <si>
    <t>1644222022220822</t>
  </si>
  <si>
    <t>153.31</t>
  </si>
  <si>
    <t>13.90</t>
  </si>
  <si>
    <t>2.41</t>
  </si>
  <si>
    <t>8.80</t>
  </si>
  <si>
    <t>147.74</t>
  </si>
  <si>
    <t>1.83</t>
  </si>
  <si>
    <t>10.20</t>
  </si>
  <si>
    <t>15.10</t>
  </si>
  <si>
    <t>1644222022220670</t>
  </si>
  <si>
    <t>14.10</t>
  </si>
  <si>
    <t>150.49</t>
  </si>
  <si>
    <t>15.60</t>
  </si>
  <si>
    <t>1644222022220484</t>
  </si>
  <si>
    <t>153.22</t>
  </si>
  <si>
    <t>10.39</t>
  </si>
  <si>
    <t>2.54</t>
  </si>
  <si>
    <t>151.00</t>
  </si>
  <si>
    <t>1644222022221010</t>
  </si>
  <si>
    <t>153.19</t>
  </si>
  <si>
    <t>1.00</t>
  </si>
  <si>
    <t>2.77</t>
  </si>
  <si>
    <t>151.83</t>
  </si>
  <si>
    <t>2.05</t>
  </si>
  <si>
    <t>11.08</t>
  </si>
  <si>
    <t>1644222022220781</t>
  </si>
  <si>
    <t>153.16</t>
  </si>
  <si>
    <t>2.58</t>
  </si>
  <si>
    <t>147.87</t>
  </si>
  <si>
    <t>14.65</t>
  </si>
  <si>
    <t>11.13</t>
  </si>
  <si>
    <t>14.53</t>
  </si>
  <si>
    <t>-0.68</t>
  </si>
  <si>
    <t>2.39</t>
  </si>
  <si>
    <t>-0.89</t>
  </si>
  <si>
    <t>9.86</t>
  </si>
  <si>
    <t>2.61</t>
  </si>
  <si>
    <t>15.11</t>
  </si>
  <si>
    <t>9.78</t>
  </si>
  <si>
    <t>151.47</t>
  </si>
  <si>
    <t>3.23</t>
  </si>
  <si>
    <t>-0.94</t>
  </si>
  <si>
    <t>12.09</t>
  </si>
  <si>
    <t>1644222022220937</t>
  </si>
  <si>
    <t>153.01</t>
  </si>
  <si>
    <t>16.10</t>
  </si>
  <si>
    <t>10.63</t>
  </si>
  <si>
    <t>2.16</t>
  </si>
  <si>
    <t>1.20</t>
  </si>
  <si>
    <t>9.89</t>
  </si>
  <si>
    <t>151.43</t>
  </si>
  <si>
    <t>15.09</t>
  </si>
  <si>
    <t>1644222022220069</t>
  </si>
  <si>
    <t>152.77</t>
  </si>
  <si>
    <t>15.29</t>
  </si>
  <si>
    <t>0.98</t>
  </si>
  <si>
    <t>151.14</t>
  </si>
  <si>
    <t>14.31</t>
  </si>
  <si>
    <t>8.93</t>
  </si>
  <si>
    <t>148.12</t>
  </si>
  <si>
    <t>-0.90</t>
  </si>
  <si>
    <t>-0.60</t>
  </si>
  <si>
    <t>2.29</t>
  </si>
  <si>
    <t>145.22</t>
  </si>
  <si>
    <t>1644222022220184</t>
  </si>
  <si>
    <t>152.73</t>
  </si>
  <si>
    <t>12.66</t>
  </si>
  <si>
    <t>8.55</t>
  </si>
  <si>
    <t>CT00242022220051</t>
  </si>
  <si>
    <t>-1.37</t>
  </si>
  <si>
    <t>5.36</t>
  </si>
  <si>
    <t>2.53</t>
  </si>
  <si>
    <t>143.49</t>
  </si>
  <si>
    <t>16.42</t>
  </si>
  <si>
    <t>12.91</t>
  </si>
  <si>
    <t>1644222022220191</t>
  </si>
  <si>
    <t>10.87</t>
  </si>
  <si>
    <t>147.35</t>
  </si>
  <si>
    <t>150.21</t>
  </si>
  <si>
    <t>14.71</t>
  </si>
  <si>
    <t>10.00</t>
  </si>
  <si>
    <t>152.10</t>
  </si>
  <si>
    <t>3.52</t>
  </si>
  <si>
    <t>0.83</t>
  </si>
  <si>
    <t>10.26</t>
  </si>
  <si>
    <t>10.15</t>
  </si>
  <si>
    <t>3.67</t>
  </si>
  <si>
    <t>3.68</t>
  </si>
  <si>
    <t>2.33</t>
  </si>
  <si>
    <t>10.13</t>
  </si>
  <si>
    <t>1644222022220461</t>
  </si>
  <si>
    <t>152.51</t>
  </si>
  <si>
    <t>14.94</t>
  </si>
  <si>
    <t>0.88</t>
  </si>
  <si>
    <t>9.37</t>
  </si>
  <si>
    <t>146.02</t>
  </si>
  <si>
    <t>9.02</t>
  </si>
  <si>
    <t>146.75</t>
  </si>
  <si>
    <t>39</t>
  </si>
  <si>
    <t>14.99</t>
  </si>
  <si>
    <t>2.55</t>
  </si>
  <si>
    <t>146.54</t>
  </si>
  <si>
    <t>15.30</t>
  </si>
  <si>
    <t>14.33</t>
  </si>
  <si>
    <t>9.58</t>
  </si>
  <si>
    <t>14.73</t>
  </si>
  <si>
    <t>1644222022220581</t>
  </si>
  <si>
    <t>152.18</t>
  </si>
  <si>
    <t>1.71</t>
  </si>
  <si>
    <t>144.13</t>
  </si>
  <si>
    <t>CT00242022220024</t>
  </si>
  <si>
    <t>152.17</t>
  </si>
  <si>
    <t>14.12</t>
  </si>
  <si>
    <t>3.95</t>
  </si>
  <si>
    <t>0.87</t>
  </si>
  <si>
    <t>0.78</t>
  </si>
  <si>
    <t>9.12</t>
  </si>
  <si>
    <t>148.51</t>
  </si>
  <si>
    <t>2.12</t>
  </si>
  <si>
    <t>146.50</t>
  </si>
  <si>
    <t>1644222022220081</t>
  </si>
  <si>
    <t>14.62</t>
  </si>
  <si>
    <t>10.07</t>
  </si>
  <si>
    <t>150.58</t>
  </si>
  <si>
    <t>4.31</t>
  </si>
  <si>
    <t>14.45</t>
  </si>
  <si>
    <t>0.12</t>
  </si>
  <si>
    <t>1644222022221385</t>
  </si>
  <si>
    <t>148.82</t>
  </si>
  <si>
    <t>14.64</t>
  </si>
  <si>
    <t>1644222022220620</t>
  </si>
  <si>
    <t>151.89</t>
  </si>
  <si>
    <t>10.75</t>
  </si>
  <si>
    <t>145.09</t>
  </si>
  <si>
    <t>2.57</t>
  </si>
  <si>
    <t>8.65</t>
  </si>
  <si>
    <t>2.17</t>
  </si>
  <si>
    <t>11.46</t>
  </si>
  <si>
    <t>1.74</t>
  </si>
  <si>
    <t>2.60</t>
  </si>
  <si>
    <t>16.08</t>
  </si>
  <si>
    <t>2.73</t>
  </si>
  <si>
    <t>9.41</t>
  </si>
  <si>
    <t>148.38</t>
  </si>
  <si>
    <t>1644222022220232</t>
  </si>
  <si>
    <t>151.82</t>
  </si>
  <si>
    <t>1.30</t>
  </si>
  <si>
    <t>146.32</t>
  </si>
  <si>
    <t>151.79</t>
  </si>
  <si>
    <t>1.33</t>
  </si>
  <si>
    <t>1644222022220950</t>
  </si>
  <si>
    <t>15.41</t>
  </si>
  <si>
    <t>145.40</t>
  </si>
  <si>
    <t>149.67</t>
  </si>
  <si>
    <t>10.57</t>
  </si>
  <si>
    <t>1644222022220305</t>
  </si>
  <si>
    <t>151.76</t>
  </si>
  <si>
    <t>1.08</t>
  </si>
  <si>
    <t>149.49</t>
  </si>
  <si>
    <t>11.90</t>
  </si>
  <si>
    <t>145.57</t>
  </si>
  <si>
    <t>14.46</t>
  </si>
  <si>
    <t>1.52</t>
  </si>
  <si>
    <t>2.19</t>
  </si>
  <si>
    <t>15.32</t>
  </si>
  <si>
    <t>16.48</t>
  </si>
  <si>
    <t>2.99</t>
  </si>
  <si>
    <t>11.30</t>
  </si>
  <si>
    <t>145.75</t>
  </si>
  <si>
    <t>1.84</t>
  </si>
  <si>
    <t>144.78</t>
  </si>
  <si>
    <t>10.91</t>
  </si>
  <si>
    <t>146.13</t>
  </si>
  <si>
    <t>9.84</t>
  </si>
  <si>
    <t>151.58</t>
  </si>
  <si>
    <t>1.69</t>
  </si>
  <si>
    <t>151.32</t>
  </si>
  <si>
    <t>CT00242022221145</t>
  </si>
  <si>
    <t>15.52</t>
  </si>
  <si>
    <t>150.40</t>
  </si>
  <si>
    <t>1644222022221053</t>
  </si>
  <si>
    <t>151.56</t>
  </si>
  <si>
    <t>2.34</t>
  </si>
  <si>
    <t>144.19</t>
  </si>
  <si>
    <t>146.05</t>
  </si>
  <si>
    <t>1644222022220901</t>
  </si>
  <si>
    <t>151.51</t>
  </si>
  <si>
    <t>14.24</t>
  </si>
  <si>
    <t>148.03</t>
  </si>
  <si>
    <t>144.45</t>
  </si>
  <si>
    <t>1644222022220832</t>
  </si>
  <si>
    <t>15.48</t>
  </si>
  <si>
    <t>1.61</t>
  </si>
  <si>
    <t>146.91</t>
  </si>
  <si>
    <t>14.15</t>
  </si>
  <si>
    <t>1.44</t>
  </si>
  <si>
    <t>2.00</t>
  </si>
  <si>
    <t>146.88</t>
  </si>
  <si>
    <t>CT00242022220779</t>
  </si>
  <si>
    <t>16.26</t>
  </si>
  <si>
    <t>4.29</t>
  </si>
  <si>
    <t>143.92</t>
  </si>
  <si>
    <t>151.40</t>
  </si>
  <si>
    <t>14.79</t>
  </si>
  <si>
    <t>9.43</t>
  </si>
  <si>
    <t>1644222022220135</t>
  </si>
  <si>
    <t>1644222022220110</t>
  </si>
  <si>
    <t>151.35</t>
  </si>
  <si>
    <t>16.18</t>
  </si>
  <si>
    <t>11.33</t>
  </si>
  <si>
    <t>1.22</t>
  </si>
  <si>
    <t>8.87</t>
  </si>
  <si>
    <t>1644222022221391</t>
  </si>
  <si>
    <t>15.69</t>
  </si>
  <si>
    <t>15.89</t>
  </si>
  <si>
    <t>11.35</t>
  </si>
  <si>
    <t>9.50</t>
  </si>
  <si>
    <t>4.44</t>
  </si>
  <si>
    <t>-0.47</t>
  </si>
  <si>
    <t>144.96</t>
  </si>
  <si>
    <t>1644222022220180</t>
  </si>
  <si>
    <t>14.32</t>
  </si>
  <si>
    <t>149.55</t>
  </si>
  <si>
    <t>151.21</t>
  </si>
  <si>
    <t>1644222022221019</t>
  </si>
  <si>
    <t>13.49</t>
  </si>
  <si>
    <t>146.30</t>
  </si>
  <si>
    <t>13.24</t>
  </si>
  <si>
    <t>16.90</t>
  </si>
  <si>
    <t>151.20</t>
  </si>
  <si>
    <t>4.63</t>
  </si>
  <si>
    <t>1644222022220363</t>
  </si>
  <si>
    <t>16.54</t>
  </si>
  <si>
    <t>4.73</t>
  </si>
  <si>
    <t>11.73</t>
  </si>
  <si>
    <t>142.27</t>
  </si>
  <si>
    <t>16.87</t>
  </si>
  <si>
    <t>1.27</t>
  </si>
  <si>
    <t>9.66</t>
  </si>
  <si>
    <t>145.51</t>
  </si>
  <si>
    <t>1644222022221084</t>
  </si>
  <si>
    <t>151.16</t>
  </si>
  <si>
    <t>14.80</t>
  </si>
  <si>
    <t>143.27</t>
  </si>
  <si>
    <t>0.75</t>
  </si>
  <si>
    <t>-0.79</t>
  </si>
  <si>
    <t>141.22</t>
  </si>
  <si>
    <t>1644222022220296</t>
  </si>
  <si>
    <t>17.21</t>
  </si>
  <si>
    <t>2.24</t>
  </si>
  <si>
    <t>11.25</t>
  </si>
  <si>
    <t>1644222022220229</t>
  </si>
  <si>
    <t>151.07</t>
  </si>
  <si>
    <t>148.40</t>
  </si>
  <si>
    <t>1.55</t>
  </si>
  <si>
    <t>2.56</t>
  </si>
  <si>
    <t>148.24</t>
  </si>
  <si>
    <t>8.83</t>
  </si>
  <si>
    <t>14.04</t>
  </si>
  <si>
    <t>1644222022220504</t>
  </si>
  <si>
    <t>150.95</t>
  </si>
  <si>
    <t>148.71</t>
  </si>
  <si>
    <t>4.35</t>
  </si>
  <si>
    <t>11.45</t>
  </si>
  <si>
    <t>142.86</t>
  </si>
  <si>
    <t>13.33</t>
  </si>
  <si>
    <t>8.90</t>
  </si>
  <si>
    <t>-0.92</t>
  </si>
  <si>
    <t>CT00242022221461</t>
  </si>
  <si>
    <t>1.94</t>
  </si>
  <si>
    <t>144.55</t>
  </si>
  <si>
    <t>1644222022220976</t>
  </si>
  <si>
    <t>150.88</t>
  </si>
  <si>
    <t>144.43</t>
  </si>
  <si>
    <t>15.56</t>
  </si>
  <si>
    <t>2.46</t>
  </si>
  <si>
    <t>13.68</t>
  </si>
  <si>
    <t>150.82</t>
  </si>
  <si>
    <t>-0.72</t>
  </si>
  <si>
    <t>0.65</t>
  </si>
  <si>
    <t>148.54</t>
  </si>
  <si>
    <t>CT00242022220117</t>
  </si>
  <si>
    <t>12.57</t>
  </si>
  <si>
    <t>-1.29</t>
  </si>
  <si>
    <t>7.95</t>
  </si>
  <si>
    <t>1644222022221050</t>
  </si>
  <si>
    <t>13.70</t>
  </si>
  <si>
    <t>9.32</t>
  </si>
  <si>
    <t>145.56</t>
  </si>
  <si>
    <t>1.92</t>
  </si>
  <si>
    <t>1644222022220566</t>
  </si>
  <si>
    <t>150.79</t>
  </si>
  <si>
    <t>147.16</t>
  </si>
  <si>
    <t>10.30</t>
  </si>
  <si>
    <t>142.59</t>
  </si>
  <si>
    <t>9.81</t>
  </si>
  <si>
    <t>2.21</t>
  </si>
  <si>
    <t>10.05</t>
  </si>
  <si>
    <t>2.35</t>
  </si>
  <si>
    <t>8.92</t>
  </si>
  <si>
    <t>148.68</t>
  </si>
  <si>
    <t>9.56</t>
  </si>
  <si>
    <t>1644222022221002</t>
  </si>
  <si>
    <t>14.36</t>
  </si>
  <si>
    <t>148.84</t>
  </si>
  <si>
    <t>10.14</t>
  </si>
  <si>
    <t>150.71</t>
  </si>
  <si>
    <t>CT00242022221440</t>
  </si>
  <si>
    <t>14.19</t>
  </si>
  <si>
    <t>145.99</t>
  </si>
  <si>
    <t>14.75</t>
  </si>
  <si>
    <t>4.09</t>
  </si>
  <si>
    <t>1644222022220902</t>
  </si>
  <si>
    <t>150.69</t>
  </si>
  <si>
    <t>14.28</t>
  </si>
  <si>
    <t>150.65</t>
  </si>
  <si>
    <t>143.95</t>
  </si>
  <si>
    <t>1644222022220249</t>
  </si>
  <si>
    <t>148.59</t>
  </si>
  <si>
    <t>12.43</t>
  </si>
  <si>
    <t>10.18</t>
  </si>
  <si>
    <t>2.52</t>
  </si>
  <si>
    <t>1644222022220594</t>
  </si>
  <si>
    <t>150.59</t>
  </si>
  <si>
    <t>13.16</t>
  </si>
  <si>
    <t>1.45</t>
  </si>
  <si>
    <t>-2.06</t>
  </si>
  <si>
    <t>8.46</t>
  </si>
  <si>
    <t>154.33</t>
  </si>
  <si>
    <t>1644222022221128</t>
  </si>
  <si>
    <t>150.57</t>
  </si>
  <si>
    <t>9.54</t>
  </si>
  <si>
    <t>150.53</t>
  </si>
  <si>
    <t>1644222022220551</t>
  </si>
  <si>
    <t>141.50</t>
  </si>
  <si>
    <t>2.02</t>
  </si>
  <si>
    <t>4.55</t>
  </si>
  <si>
    <t>143.64</t>
  </si>
  <si>
    <t>1.07</t>
  </si>
  <si>
    <t>147.84</t>
  </si>
  <si>
    <t>1644222022220559</t>
  </si>
  <si>
    <t>13.78</t>
  </si>
  <si>
    <t>149.57</t>
  </si>
  <si>
    <t>13.43</t>
  </si>
  <si>
    <t>9.05</t>
  </si>
  <si>
    <t>8.97</t>
  </si>
  <si>
    <t>14.98</t>
  </si>
  <si>
    <t>0.74</t>
  </si>
  <si>
    <t>1.77</t>
  </si>
  <si>
    <t>1644222022220236</t>
  </si>
  <si>
    <t>150.42</t>
  </si>
  <si>
    <t>13.82</t>
  </si>
  <si>
    <t>148.33</t>
  </si>
  <si>
    <t>2.50</t>
  </si>
  <si>
    <t>145.64</t>
  </si>
  <si>
    <t>15.96</t>
  </si>
  <si>
    <t>11.00</t>
  </si>
  <si>
    <t>150.38</t>
  </si>
  <si>
    <t>148.95</t>
  </si>
  <si>
    <t>CT00242022220409</t>
  </si>
  <si>
    <t>-2.19</t>
  </si>
  <si>
    <t>151.65</t>
  </si>
  <si>
    <t>1644222022220026</t>
  </si>
  <si>
    <t>2.27</t>
  </si>
  <si>
    <t>1.72</t>
  </si>
  <si>
    <t>150.33</t>
  </si>
  <si>
    <t>142.61</t>
  </si>
  <si>
    <t>10.06</t>
  </si>
  <si>
    <t>13.93</t>
  </si>
  <si>
    <t>2.38</t>
  </si>
  <si>
    <t>13.73</t>
  </si>
  <si>
    <t>145.29</t>
  </si>
  <si>
    <t>1644222022220271</t>
  </si>
  <si>
    <t>13.83</t>
  </si>
  <si>
    <t>1.02</t>
  </si>
  <si>
    <t>9.59</t>
  </si>
  <si>
    <t>148.05</t>
  </si>
  <si>
    <t>1644222022221101</t>
  </si>
  <si>
    <t>14.13</t>
  </si>
  <si>
    <t>10.43</t>
  </si>
  <si>
    <t>13.19</t>
  </si>
  <si>
    <t>147.89</t>
  </si>
  <si>
    <t>1644222022220763</t>
  </si>
  <si>
    <t>150.04</t>
  </si>
  <si>
    <t>15.91</t>
  </si>
  <si>
    <t>13.28</t>
  </si>
  <si>
    <t>1644222022220181</t>
  </si>
  <si>
    <t>150.01</t>
  </si>
  <si>
    <t>9.49</t>
  </si>
  <si>
    <t>0.92</t>
  </si>
  <si>
    <t>10.71</t>
  </si>
  <si>
    <t>149.99</t>
  </si>
  <si>
    <t>1644222022220227</t>
  </si>
  <si>
    <t>14.97</t>
  </si>
  <si>
    <t>147.76</t>
  </si>
  <si>
    <t>2.31</t>
  </si>
  <si>
    <t>147.65</t>
  </si>
  <si>
    <t>15.21</t>
  </si>
  <si>
    <t>0.91</t>
  </si>
  <si>
    <t>10.10</t>
  </si>
  <si>
    <t>15.22</t>
  </si>
  <si>
    <t>14.37</t>
  </si>
  <si>
    <t>1.43</t>
  </si>
  <si>
    <t>149.71</t>
  </si>
  <si>
    <t>16.33</t>
  </si>
  <si>
    <t>4.41</t>
  </si>
  <si>
    <t>145.13</t>
  </si>
  <si>
    <t>149.86</t>
  </si>
  <si>
    <t>1644222022220674</t>
  </si>
  <si>
    <t>149.85</t>
  </si>
  <si>
    <t>17.23</t>
  </si>
  <si>
    <t>144.25</t>
  </si>
  <si>
    <t>1644222022220491</t>
  </si>
  <si>
    <t>13.38</t>
  </si>
  <si>
    <t>0.77</t>
  </si>
  <si>
    <t>147.69</t>
  </si>
  <si>
    <t>1644222022220648</t>
  </si>
  <si>
    <t>11.40</t>
  </si>
  <si>
    <t>146.53</t>
  </si>
  <si>
    <t>15.25</t>
  </si>
  <si>
    <t>149.00</t>
  </si>
  <si>
    <t>4.83</t>
  </si>
  <si>
    <t>149.81</t>
  </si>
  <si>
    <t>2.23</t>
  </si>
  <si>
    <t>CT00242022220927</t>
  </si>
  <si>
    <t>14.34</t>
  </si>
  <si>
    <t>143.83</t>
  </si>
  <si>
    <t>1644222022221303</t>
  </si>
  <si>
    <t>149.79</t>
  </si>
  <si>
    <t>16.62</t>
  </si>
  <si>
    <t>147.07</t>
  </si>
  <si>
    <t>149.72</t>
  </si>
  <si>
    <t>142.58</t>
  </si>
  <si>
    <t>13.23</t>
  </si>
  <si>
    <t>0.96</t>
  </si>
  <si>
    <t>1644222022220478</t>
  </si>
  <si>
    <t>13.88</t>
  </si>
  <si>
    <t>1.39</t>
  </si>
  <si>
    <t>145.45</t>
  </si>
  <si>
    <t>2.01</t>
  </si>
  <si>
    <t>1644222022220209</t>
  </si>
  <si>
    <t>14.27</t>
  </si>
  <si>
    <t>9.75</t>
  </si>
  <si>
    <t>CT00242022221092</t>
  </si>
  <si>
    <t>149.70</t>
  </si>
  <si>
    <t>14.56</t>
  </si>
  <si>
    <t>141.74</t>
  </si>
  <si>
    <t>CT00242022221111</t>
  </si>
  <si>
    <t>149.68</t>
  </si>
  <si>
    <t>145.25</t>
  </si>
  <si>
    <t>1644222022220479</t>
  </si>
  <si>
    <t>13.81</t>
  </si>
  <si>
    <t>1.47</t>
  </si>
  <si>
    <t>145.73</t>
  </si>
  <si>
    <t>1.28</t>
  </si>
  <si>
    <t>CT00242022220656</t>
  </si>
  <si>
    <t>4.53</t>
  </si>
  <si>
    <t>143.39</t>
  </si>
  <si>
    <t>CT00242022221228</t>
  </si>
  <si>
    <t>149.54</t>
  </si>
  <si>
    <t>17.20</t>
  </si>
  <si>
    <t>4.76</t>
  </si>
  <si>
    <t>143.05</t>
  </si>
  <si>
    <t>14.84</t>
  </si>
  <si>
    <t>147.83</t>
  </si>
  <si>
    <t>13.13</t>
  </si>
  <si>
    <t>-0.98</t>
  </si>
  <si>
    <t>CT00242022220342</t>
  </si>
  <si>
    <t>15.38</t>
  </si>
  <si>
    <t>142.81</t>
  </si>
  <si>
    <t>14.03</t>
  </si>
  <si>
    <t>14.92</t>
  </si>
  <si>
    <t>142.48</t>
  </si>
  <si>
    <t>141.44</t>
  </si>
  <si>
    <t>4.66</t>
  </si>
  <si>
    <t>12.81</t>
  </si>
  <si>
    <t>38</t>
  </si>
  <si>
    <t>14.49</t>
  </si>
  <si>
    <t>7.90</t>
  </si>
  <si>
    <t>1644222022220326</t>
  </si>
  <si>
    <t>149.38</t>
  </si>
  <si>
    <t>CT00242022221245</t>
  </si>
  <si>
    <t>142.64</t>
  </si>
  <si>
    <t>143.68</t>
  </si>
  <si>
    <t>1.37</t>
  </si>
  <si>
    <t>8.73</t>
  </si>
  <si>
    <t>11.97</t>
  </si>
  <si>
    <t>148.00</t>
  </si>
  <si>
    <t>148.57</t>
  </si>
  <si>
    <t>9.67</t>
  </si>
  <si>
    <t>9.48</t>
  </si>
  <si>
    <t>4.46</t>
  </si>
  <si>
    <t>141.94</t>
  </si>
  <si>
    <t>1644222022221141</t>
  </si>
  <si>
    <t>147.31</t>
  </si>
  <si>
    <t>0.95</t>
  </si>
  <si>
    <t>148.36</t>
  </si>
  <si>
    <t>1644222022220492</t>
  </si>
  <si>
    <t>149.14</t>
  </si>
  <si>
    <t>142.68</t>
  </si>
  <si>
    <t>4.39</t>
  </si>
  <si>
    <t>138.86</t>
  </si>
  <si>
    <t>1644222022221036</t>
  </si>
  <si>
    <t>149.07</t>
  </si>
  <si>
    <t>9.76</t>
  </si>
  <si>
    <t>141.71</t>
  </si>
  <si>
    <t>1644222022220330</t>
  </si>
  <si>
    <t>149.05</t>
  </si>
  <si>
    <t>147.04</t>
  </si>
  <si>
    <t>11.55</t>
  </si>
  <si>
    <t>CT00242022220337</t>
  </si>
  <si>
    <t>149.04</t>
  </si>
  <si>
    <t>141.64</t>
  </si>
  <si>
    <t>149.02</t>
  </si>
  <si>
    <t>CT00242022221041</t>
  </si>
  <si>
    <t>14.48</t>
  </si>
  <si>
    <t>9.73</t>
  </si>
  <si>
    <t>140.22</t>
  </si>
  <si>
    <t>145.76</t>
  </si>
  <si>
    <t>142.82</t>
  </si>
  <si>
    <t>CT00242022220172</t>
  </si>
  <si>
    <t>138.78</t>
  </si>
  <si>
    <t>1.42</t>
  </si>
  <si>
    <t>143.11</t>
  </si>
  <si>
    <t>1644222022221221</t>
  </si>
  <si>
    <t>147.50</t>
  </si>
  <si>
    <t>10.32</t>
  </si>
  <si>
    <t>142.79</t>
  </si>
  <si>
    <t>CT00242022220655</t>
  </si>
  <si>
    <t>148.98</t>
  </si>
  <si>
    <t>8.94</t>
  </si>
  <si>
    <t>1644222022220439</t>
  </si>
  <si>
    <t>12.35</t>
  </si>
  <si>
    <t>140.51</t>
  </si>
  <si>
    <t>CT00242022221223</t>
  </si>
  <si>
    <t>16.83</t>
  </si>
  <si>
    <t>-0.99</t>
  </si>
  <si>
    <t>5.18</t>
  </si>
  <si>
    <t>11.80</t>
  </si>
  <si>
    <t>1644222022220503</t>
  </si>
  <si>
    <t>148.88</t>
  </si>
  <si>
    <t>1.21</t>
  </si>
  <si>
    <t>8.37</t>
  </si>
  <si>
    <t>148.78</t>
  </si>
  <si>
    <t>1644222022220730</t>
  </si>
  <si>
    <t>7.60</t>
  </si>
  <si>
    <t>143.85</t>
  </si>
  <si>
    <t>1644222022221127</t>
  </si>
  <si>
    <t>14.09</t>
  </si>
  <si>
    <t>8.76</t>
  </si>
  <si>
    <t>147.11</t>
  </si>
  <si>
    <t>12.61</t>
  </si>
  <si>
    <t>1.31</t>
  </si>
  <si>
    <t>1644222022220649</t>
  </si>
  <si>
    <t>148.75</t>
  </si>
  <si>
    <t>11.22</t>
  </si>
  <si>
    <t>145.68</t>
  </si>
  <si>
    <t>13.79</t>
  </si>
  <si>
    <t>147.81</t>
  </si>
  <si>
    <t>1644222022220953</t>
  </si>
  <si>
    <t>148.73</t>
  </si>
  <si>
    <t>-1.35</t>
  </si>
  <si>
    <t>141.86</t>
  </si>
  <si>
    <t>13.94</t>
  </si>
  <si>
    <t>141.38</t>
  </si>
  <si>
    <t>CT00242022220753</t>
  </si>
  <si>
    <t>140.76</t>
  </si>
  <si>
    <t>1644222022220645</t>
  </si>
  <si>
    <t>148.64</t>
  </si>
  <si>
    <t>15.95</t>
  </si>
  <si>
    <t>144.22</t>
  </si>
  <si>
    <t>8.31</t>
  </si>
  <si>
    <t>142.92</t>
  </si>
  <si>
    <t>7.84</t>
  </si>
  <si>
    <t>146.64</t>
  </si>
  <si>
    <t>9.72</t>
  </si>
  <si>
    <t>142.72</t>
  </si>
  <si>
    <t>1644222022220798</t>
  </si>
  <si>
    <t>15.37</t>
  </si>
  <si>
    <t>CT00242022220687</t>
  </si>
  <si>
    <t>143.74</t>
  </si>
  <si>
    <t>14.06</t>
  </si>
  <si>
    <t>2.06</t>
  </si>
  <si>
    <t>1644222022220617</t>
  </si>
  <si>
    <t>15.64</t>
  </si>
  <si>
    <t>145.89</t>
  </si>
  <si>
    <t>1644222022220423</t>
  </si>
  <si>
    <t>-1.05</t>
  </si>
  <si>
    <t>140.23</t>
  </si>
  <si>
    <t>1644222022221051</t>
  </si>
  <si>
    <t>7.77</t>
  </si>
  <si>
    <t>148.19</t>
  </si>
  <si>
    <t>139.59</t>
  </si>
  <si>
    <t>148.46</t>
  </si>
  <si>
    <t>9.90</t>
  </si>
  <si>
    <t>1644222022220078</t>
  </si>
  <si>
    <t>142.55</t>
  </si>
  <si>
    <t>13.97</t>
  </si>
  <si>
    <t>1644222022220013</t>
  </si>
  <si>
    <t>148.39</t>
  </si>
  <si>
    <t>9.11</t>
  </si>
  <si>
    <t>1644222022221205</t>
  </si>
  <si>
    <t>141.42</t>
  </si>
  <si>
    <t>14.72</t>
  </si>
  <si>
    <t>CT00242022220588</t>
  </si>
  <si>
    <t>-1.08</t>
  </si>
  <si>
    <t>137.20</t>
  </si>
  <si>
    <t>CT00242022221040</t>
  </si>
  <si>
    <t>15.13</t>
  </si>
  <si>
    <t>140.80</t>
  </si>
  <si>
    <t>4.89</t>
  </si>
  <si>
    <t>13.37</t>
  </si>
  <si>
    <t>2.04</t>
  </si>
  <si>
    <t>138.39</t>
  </si>
  <si>
    <t>148.25</t>
  </si>
  <si>
    <t>CT00242022220747</t>
  </si>
  <si>
    <t>144.31</t>
  </si>
  <si>
    <t>8.44</t>
  </si>
  <si>
    <t>143.13</t>
  </si>
  <si>
    <t>CT00242022220246</t>
  </si>
  <si>
    <t>CT00242022221331</t>
  </si>
  <si>
    <t>148.22</t>
  </si>
  <si>
    <t>-0.95</t>
  </si>
  <si>
    <t>9.70</t>
  </si>
  <si>
    <t>139.52</t>
  </si>
  <si>
    <t>1644222022220400</t>
  </si>
  <si>
    <t>10.76</t>
  </si>
  <si>
    <t>15.98</t>
  </si>
  <si>
    <t>CT00242022220315</t>
  </si>
  <si>
    <t>73</t>
  </si>
  <si>
    <t>74</t>
  </si>
  <si>
    <t>72</t>
  </si>
  <si>
    <t>142.09</t>
  </si>
  <si>
    <t>10.66</t>
  </si>
  <si>
    <t>14.30</t>
  </si>
  <si>
    <t>142.42</t>
  </si>
  <si>
    <t>13.58</t>
  </si>
  <si>
    <t>1644222022220672</t>
  </si>
  <si>
    <t>2.15</t>
  </si>
  <si>
    <t>142.65</t>
  </si>
  <si>
    <t>14.44</t>
  </si>
  <si>
    <t>14.23</t>
  </si>
  <si>
    <t>9.21</t>
  </si>
  <si>
    <t>140.71</t>
  </si>
  <si>
    <t>1.36</t>
  </si>
  <si>
    <t>9.69</t>
  </si>
  <si>
    <t>1644222022220242</t>
  </si>
  <si>
    <t>142.75</t>
  </si>
  <si>
    <t>13.11</t>
  </si>
  <si>
    <t>1.88</t>
  </si>
  <si>
    <t>139.39</t>
  </si>
  <si>
    <t>1644222022220317</t>
  </si>
  <si>
    <t>148.02</t>
  </si>
  <si>
    <t>143.63</t>
  </si>
  <si>
    <t>CT00242022220547</t>
  </si>
  <si>
    <t>9.14</t>
  </si>
  <si>
    <t>1644222022220248</t>
  </si>
  <si>
    <t>1644222022220485</t>
  </si>
  <si>
    <t>147.97</t>
  </si>
  <si>
    <t>1.60</t>
  </si>
  <si>
    <t>147.94</t>
  </si>
  <si>
    <t>15.55</t>
  </si>
  <si>
    <t>1644222022221384</t>
  </si>
  <si>
    <t>13.75</t>
  </si>
  <si>
    <t>145.30</t>
  </si>
  <si>
    <t>11.84</t>
  </si>
  <si>
    <t>4.25</t>
  </si>
  <si>
    <t>CT00242022220586</t>
  </si>
  <si>
    <t>11.62</t>
  </si>
  <si>
    <t>141.49</t>
  </si>
  <si>
    <t>1644222022221251</t>
  </si>
  <si>
    <t>145.41</t>
  </si>
  <si>
    <t>12.14</t>
  </si>
  <si>
    <t>CT00242022220303</t>
  </si>
  <si>
    <t>CT00242022221188</t>
  </si>
  <si>
    <t>CT00242022220839</t>
  </si>
  <si>
    <t>147.79</t>
  </si>
  <si>
    <t>12.60</t>
  </si>
  <si>
    <t>141.99</t>
  </si>
  <si>
    <t>142.62</t>
  </si>
  <si>
    <t>13.95</t>
  </si>
  <si>
    <t>9.06</t>
  </si>
  <si>
    <t>141.27</t>
  </si>
  <si>
    <t>1644222022220683</t>
  </si>
  <si>
    <t>11.86</t>
  </si>
  <si>
    <t>7.25</t>
  </si>
  <si>
    <t>142.89</t>
  </si>
  <si>
    <t>140.49</t>
  </si>
  <si>
    <t>1644222022220324</t>
  </si>
  <si>
    <t>1.24</t>
  </si>
  <si>
    <t>9.07</t>
  </si>
  <si>
    <t>141.91</t>
  </si>
  <si>
    <t>CT00242022220520</t>
  </si>
  <si>
    <t>138.35</t>
  </si>
  <si>
    <t>CT00242022220312</t>
  </si>
  <si>
    <t>0.71</t>
  </si>
  <si>
    <t>9.33</t>
  </si>
  <si>
    <t>139.97</t>
  </si>
  <si>
    <t>CT00242022221065</t>
  </si>
  <si>
    <t>147.64</t>
  </si>
  <si>
    <t>141.79</t>
  </si>
  <si>
    <t>141.56</t>
  </si>
  <si>
    <t>139.44</t>
  </si>
  <si>
    <t>37</t>
  </si>
  <si>
    <t>147.54</t>
  </si>
  <si>
    <t>1644222022220770</t>
  </si>
  <si>
    <t>CT00242022220867</t>
  </si>
  <si>
    <t>147.52</t>
  </si>
  <si>
    <t>12.94</t>
  </si>
  <si>
    <t>141.43</t>
  </si>
  <si>
    <t>4.36</t>
  </si>
  <si>
    <t>CT00242022220720</t>
  </si>
  <si>
    <t>147.47</t>
  </si>
  <si>
    <t>145.58</t>
  </si>
  <si>
    <t>1644222022221434</t>
  </si>
  <si>
    <t>147.42</t>
  </si>
  <si>
    <t>144.37</t>
  </si>
  <si>
    <t>1644222022220150</t>
  </si>
  <si>
    <t>12.31</t>
  </si>
  <si>
    <t>8.59</t>
  </si>
  <si>
    <t>145.92</t>
  </si>
  <si>
    <t>147.38</t>
  </si>
  <si>
    <t>136.51</t>
  </si>
  <si>
    <t>140.11</t>
  </si>
  <si>
    <t>8.13</t>
  </si>
  <si>
    <t>1644222022220462</t>
  </si>
  <si>
    <t>147.28</t>
  </si>
  <si>
    <t>141.96</t>
  </si>
  <si>
    <t>1644222022221061</t>
  </si>
  <si>
    <t>147.23</t>
  </si>
  <si>
    <t>148.72</t>
  </si>
  <si>
    <t>12.84</t>
  </si>
  <si>
    <t>141.93</t>
  </si>
  <si>
    <t>141.26</t>
  </si>
  <si>
    <t>13.20</t>
  </si>
  <si>
    <t>137.67</t>
  </si>
  <si>
    <t>CT00242022221068</t>
  </si>
  <si>
    <t>139.98</t>
  </si>
  <si>
    <t>147.10</t>
  </si>
  <si>
    <t>9.13</t>
  </si>
  <si>
    <t>140.48</t>
  </si>
  <si>
    <t>1644222022221208</t>
  </si>
  <si>
    <t>145.86</t>
  </si>
  <si>
    <t>10.01</t>
  </si>
  <si>
    <t>1644222022220178</t>
  </si>
  <si>
    <t>146.92</t>
  </si>
  <si>
    <t>8.81</t>
  </si>
  <si>
    <t>146.36</t>
  </si>
  <si>
    <t>13.89</t>
  </si>
  <si>
    <t>8.69</t>
  </si>
  <si>
    <t>13.53</t>
  </si>
  <si>
    <t>143.38</t>
  </si>
  <si>
    <t>8.74</t>
  </si>
  <si>
    <t>CT00242022220355</t>
  </si>
  <si>
    <t>146.89</t>
  </si>
  <si>
    <t>146.24</t>
  </si>
  <si>
    <t>CT00242022220262</t>
  </si>
  <si>
    <t>13.69</t>
  </si>
  <si>
    <t>136.68</t>
  </si>
  <si>
    <t>CT00242022221429</t>
  </si>
  <si>
    <t>146.86</t>
  </si>
  <si>
    <t>17.08</t>
  </si>
  <si>
    <t>5.11</t>
  </si>
  <si>
    <t>136.28</t>
  </si>
  <si>
    <t>146.83</t>
  </si>
  <si>
    <t>1644222022220448</t>
  </si>
  <si>
    <t>146.79</t>
  </si>
  <si>
    <t>14.67</t>
  </si>
  <si>
    <t>143.35</t>
  </si>
  <si>
    <t>CT00242022221026</t>
  </si>
  <si>
    <t>141.32</t>
  </si>
  <si>
    <t>1644222022220815</t>
  </si>
  <si>
    <t>CT00242022220539</t>
  </si>
  <si>
    <t>146.73</t>
  </si>
  <si>
    <t>14.78</t>
  </si>
  <si>
    <t>1644222022220993</t>
  </si>
  <si>
    <t>12.26</t>
  </si>
  <si>
    <t>7.74</t>
  </si>
  <si>
    <t>143.78</t>
  </si>
  <si>
    <t>CT00242022221001</t>
  </si>
  <si>
    <t>146.71</t>
  </si>
  <si>
    <t>140.03</t>
  </si>
  <si>
    <t>143.44</t>
  </si>
  <si>
    <t>1644222022220473</t>
  </si>
  <si>
    <t>10.61</t>
  </si>
  <si>
    <t>139.20</t>
  </si>
  <si>
    <t>7.97</t>
  </si>
  <si>
    <t>12.07</t>
  </si>
  <si>
    <t>138.12</t>
  </si>
  <si>
    <t>139.40</t>
  </si>
  <si>
    <t>139.19</t>
  </si>
  <si>
    <t>CT00242022221274</t>
  </si>
  <si>
    <t>12.79</t>
  </si>
  <si>
    <t>CT00242022220079</t>
  </si>
  <si>
    <t>9.93</t>
  </si>
  <si>
    <t>137.42</t>
  </si>
  <si>
    <t>CT00242022221474</t>
  </si>
  <si>
    <t>1644222022221115</t>
  </si>
  <si>
    <t>140.91</t>
  </si>
  <si>
    <t>140.55</t>
  </si>
  <si>
    <t>146.49</t>
  </si>
  <si>
    <t>141.92</t>
  </si>
  <si>
    <t>13.48</t>
  </si>
  <si>
    <t>-1.04</t>
  </si>
  <si>
    <t>140.25</t>
  </si>
  <si>
    <t>137.32</t>
  </si>
  <si>
    <t>1644222022220302</t>
  </si>
  <si>
    <t>146.44</t>
  </si>
  <si>
    <t>139.96</t>
  </si>
  <si>
    <t>CT00242022220758</t>
  </si>
  <si>
    <t>146.40</t>
  </si>
  <si>
    <t>140.32</t>
  </si>
  <si>
    <t>CT00242022220388</t>
  </si>
  <si>
    <t>146.37</t>
  </si>
  <si>
    <t>140.78</t>
  </si>
  <si>
    <t>CT00242022220694</t>
  </si>
  <si>
    <t>138.70</t>
  </si>
  <si>
    <t>13.66</t>
  </si>
  <si>
    <t>140.08</t>
  </si>
  <si>
    <t>136.74</t>
  </si>
  <si>
    <t>CT00242022220089</t>
  </si>
  <si>
    <t>138.47</t>
  </si>
  <si>
    <t>141.62</t>
  </si>
  <si>
    <t>141.37</t>
  </si>
  <si>
    <t>1644222022220157</t>
  </si>
  <si>
    <t>146.25</t>
  </si>
  <si>
    <t>16.02</t>
  </si>
  <si>
    <t>CT00242022220429</t>
  </si>
  <si>
    <t>146.19</t>
  </si>
  <si>
    <t>138.73</t>
  </si>
  <si>
    <t>146.14</t>
  </si>
  <si>
    <t>144.75</t>
  </si>
  <si>
    <t>1644222022220723</t>
  </si>
  <si>
    <t>140.69</t>
  </si>
  <si>
    <t>CT00242022220789</t>
  </si>
  <si>
    <t>1.75</t>
  </si>
  <si>
    <t>10.40</t>
  </si>
  <si>
    <t>14.88</t>
  </si>
  <si>
    <t>138.83</t>
  </si>
  <si>
    <t>138.68</t>
  </si>
  <si>
    <t>CT00242022220435</t>
  </si>
  <si>
    <t>146.06</t>
  </si>
  <si>
    <t>CT00242022220142</t>
  </si>
  <si>
    <t>1644222022220706</t>
  </si>
  <si>
    <t>146.01</t>
  </si>
  <si>
    <t>8.10</t>
  </si>
  <si>
    <t>144.97</t>
  </si>
  <si>
    <t>13.77</t>
  </si>
  <si>
    <t>137.79</t>
  </si>
  <si>
    <t>13.46</t>
  </si>
  <si>
    <t>138.28</t>
  </si>
  <si>
    <t>145.97</t>
  </si>
  <si>
    <t>139.57</t>
  </si>
  <si>
    <t>138.32</t>
  </si>
  <si>
    <t>CT00242022220697</t>
  </si>
  <si>
    <t>16.59</t>
  </si>
  <si>
    <t>137.97</t>
  </si>
  <si>
    <t>1644222022220139</t>
  </si>
  <si>
    <t>145.96</t>
  </si>
  <si>
    <t>140.01</t>
  </si>
  <si>
    <t>CT00242022221069</t>
  </si>
  <si>
    <t>145.93</t>
  </si>
  <si>
    <t>139.47</t>
  </si>
  <si>
    <t>CT00242022220681</t>
  </si>
  <si>
    <t>145.91</t>
  </si>
  <si>
    <t>145.88</t>
  </si>
  <si>
    <t>138.13</t>
  </si>
  <si>
    <t>CT00242022221467</t>
  </si>
  <si>
    <t>CT00242022220593</t>
  </si>
  <si>
    <t>145.84</t>
  </si>
  <si>
    <t>139.70</t>
  </si>
  <si>
    <t>13.47</t>
  </si>
  <si>
    <t>143.32</t>
  </si>
  <si>
    <t>CT00242022220943</t>
  </si>
  <si>
    <t>145.77</t>
  </si>
  <si>
    <t>139.51</t>
  </si>
  <si>
    <t>CT00242022220521</t>
  </si>
  <si>
    <t>7.40</t>
  </si>
  <si>
    <t>141.16</t>
  </si>
  <si>
    <t>141.01</t>
  </si>
  <si>
    <t>CT00242022221179</t>
  </si>
  <si>
    <t>143.69</t>
  </si>
  <si>
    <t>1644222022220301</t>
  </si>
  <si>
    <t>145.70</t>
  </si>
  <si>
    <t>1644222022220750</t>
  </si>
  <si>
    <t>7.00</t>
  </si>
  <si>
    <t>144.68</t>
  </si>
  <si>
    <t>138.97</t>
  </si>
  <si>
    <t>CT00242022220727</t>
  </si>
  <si>
    <t>145.65</t>
  </si>
  <si>
    <t>138.88</t>
  </si>
  <si>
    <t>12.90</t>
  </si>
  <si>
    <t>12.88</t>
  </si>
  <si>
    <t>138.98</t>
  </si>
  <si>
    <t>CT00242022220344</t>
  </si>
  <si>
    <t>11.89</t>
  </si>
  <si>
    <t>143.08</t>
  </si>
  <si>
    <t>0.99</t>
  </si>
  <si>
    <t>145.54</t>
  </si>
  <si>
    <t>9.19</t>
  </si>
  <si>
    <t>12.89</t>
  </si>
  <si>
    <t>142.97</t>
  </si>
  <si>
    <t>12.58</t>
  </si>
  <si>
    <t>1644222022220098</t>
  </si>
  <si>
    <t>8.50</t>
  </si>
  <si>
    <t>139.24</t>
  </si>
  <si>
    <t>CT00242022220550</t>
  </si>
  <si>
    <t>145.50</t>
  </si>
  <si>
    <t>14.82</t>
  </si>
  <si>
    <t>145.49</t>
  </si>
  <si>
    <t>1644222022221080</t>
  </si>
  <si>
    <t>9.26</t>
  </si>
  <si>
    <t>8.77</t>
  </si>
  <si>
    <t>1644222022221207</t>
  </si>
  <si>
    <t>145.43</t>
  </si>
  <si>
    <t>13.04</t>
  </si>
  <si>
    <t>-1.13</t>
  </si>
  <si>
    <t>144.60</t>
  </si>
  <si>
    <t>143.70</t>
  </si>
  <si>
    <t>CT00242022220718</t>
  </si>
  <si>
    <t>136.12</t>
  </si>
  <si>
    <t>CT00242022220666</t>
  </si>
  <si>
    <t>145.36</t>
  </si>
  <si>
    <t>12.62</t>
  </si>
  <si>
    <t>9.01</t>
  </si>
  <si>
    <t>144.70</t>
  </si>
  <si>
    <t>138.85</t>
  </si>
  <si>
    <t>7.91</t>
  </si>
  <si>
    <t>10.96</t>
  </si>
  <si>
    <t>CT00242022220611</t>
  </si>
  <si>
    <t>10.86</t>
  </si>
  <si>
    <t>137.52</t>
  </si>
  <si>
    <t>CT00242022220591</t>
  </si>
  <si>
    <t>137.74</t>
  </si>
  <si>
    <t>CT00242022220623</t>
  </si>
  <si>
    <t>138.10</t>
  </si>
  <si>
    <t>1644222022220424</t>
  </si>
  <si>
    <t>138.77</t>
  </si>
  <si>
    <t>CT00242022220827</t>
  </si>
  <si>
    <t>12.04</t>
  </si>
  <si>
    <t>1644222022221248</t>
  </si>
  <si>
    <t>137.24</t>
  </si>
  <si>
    <t>137.89</t>
  </si>
  <si>
    <t>14.58</t>
  </si>
  <si>
    <t>140.64</t>
  </si>
  <si>
    <t>145.16</t>
  </si>
  <si>
    <t>12.85</t>
  </si>
  <si>
    <t>1644222022220421</t>
  </si>
  <si>
    <t>12.15</t>
  </si>
  <si>
    <t>CT00242022220438</t>
  </si>
  <si>
    <t>8.22</t>
  </si>
  <si>
    <t>139.37</t>
  </si>
  <si>
    <t>1644222022220371</t>
  </si>
  <si>
    <t>144.90</t>
  </si>
  <si>
    <t>1644222022220365</t>
  </si>
  <si>
    <t>CT00242022220796</t>
  </si>
  <si>
    <t>145.02</t>
  </si>
  <si>
    <t>12.77</t>
  </si>
  <si>
    <t>CT00242022220495</t>
  </si>
  <si>
    <t>144.99</t>
  </si>
  <si>
    <t>CT00242022221063</t>
  </si>
  <si>
    <t>CT00242022220918</t>
  </si>
  <si>
    <t>144.92</t>
  </si>
  <si>
    <t>13.08</t>
  </si>
  <si>
    <t>142.26</t>
  </si>
  <si>
    <t>CT00242022221498</t>
  </si>
  <si>
    <t>138.15</t>
  </si>
  <si>
    <t>136.92</t>
  </si>
  <si>
    <t>137.94</t>
  </si>
  <si>
    <t>144.82</t>
  </si>
  <si>
    <t>CT00242022220843</t>
  </si>
  <si>
    <t>144.29</t>
  </si>
  <si>
    <t>1644222022220399</t>
  </si>
  <si>
    <t>135.68</t>
  </si>
  <si>
    <t>CT00242022220812</t>
  </si>
  <si>
    <t>-1.74</t>
  </si>
  <si>
    <t>7.89</t>
  </si>
  <si>
    <t>144.74</t>
  </si>
  <si>
    <t>CT00242022220893</t>
  </si>
  <si>
    <t>10.99</t>
  </si>
  <si>
    <t>139.33</t>
  </si>
  <si>
    <t>135.45</t>
  </si>
  <si>
    <t>144.69</t>
  </si>
  <si>
    <t>9.57</t>
  </si>
  <si>
    <t>142.40</t>
  </si>
  <si>
    <t>12.95</t>
  </si>
  <si>
    <t>CT00242022220410</t>
  </si>
  <si>
    <t>144.59</t>
  </si>
  <si>
    <t>142.11</t>
  </si>
  <si>
    <t>1644222022220266</t>
  </si>
  <si>
    <t>13.74</t>
  </si>
  <si>
    <t>142.93</t>
  </si>
  <si>
    <t>142.90</t>
  </si>
  <si>
    <t>136.38</t>
  </si>
  <si>
    <t>13.96</t>
  </si>
  <si>
    <t>CT00242022221430</t>
  </si>
  <si>
    <t>144.48</t>
  </si>
  <si>
    <t>134.51</t>
  </si>
  <si>
    <t>1644222022220692</t>
  </si>
  <si>
    <t>CT00242022220725</t>
  </si>
  <si>
    <t>144.47</t>
  </si>
  <si>
    <t>11.39</t>
  </si>
  <si>
    <t>8.07</t>
  </si>
  <si>
    <t>CT00242022220990</t>
  </si>
  <si>
    <t>CT00242022220316</t>
  </si>
  <si>
    <t>CT00242022221415</t>
  </si>
  <si>
    <t>144.42</t>
  </si>
  <si>
    <t>16.31</t>
  </si>
  <si>
    <t>CT00242022221366</t>
  </si>
  <si>
    <t>142.74</t>
  </si>
  <si>
    <t>136.43</t>
  </si>
  <si>
    <t>139.34</t>
  </si>
  <si>
    <t>CT00242022220219</t>
  </si>
  <si>
    <t>139.88</t>
  </si>
  <si>
    <t>142.31</t>
  </si>
  <si>
    <t>138.69</t>
  </si>
  <si>
    <t>CT00242022221432</t>
  </si>
  <si>
    <t>144.27</t>
  </si>
  <si>
    <t>1644222022221480</t>
  </si>
  <si>
    <t>137.64</t>
  </si>
  <si>
    <t>CT00242022221483</t>
  </si>
  <si>
    <t>144.20</t>
  </si>
  <si>
    <t>15.31</t>
  </si>
  <si>
    <t>136.33</t>
  </si>
  <si>
    <t>1644222022220714</t>
  </si>
  <si>
    <t>144.15</t>
  </si>
  <si>
    <t>8.54</t>
  </si>
  <si>
    <t>CT00242022220350</t>
  </si>
  <si>
    <t>137.18</t>
  </si>
  <si>
    <t>138.00</t>
  </si>
  <si>
    <t>140.35</t>
  </si>
  <si>
    <t>CT00242022220281</t>
  </si>
  <si>
    <t>141.36</t>
  </si>
  <si>
    <t>143.91</t>
  </si>
  <si>
    <t>CT00242022221038</t>
  </si>
  <si>
    <t>9.88</t>
  </si>
  <si>
    <t>137.57</t>
  </si>
  <si>
    <t>1644222022220662</t>
  </si>
  <si>
    <t>143.90</t>
  </si>
  <si>
    <t>143.89</t>
  </si>
  <si>
    <t>CT00242022220639</t>
  </si>
  <si>
    <t>137.26</t>
  </si>
  <si>
    <t>143.76</t>
  </si>
  <si>
    <t>12.98</t>
  </si>
  <si>
    <t>138.31</t>
  </si>
  <si>
    <t>1644222022220784</t>
  </si>
  <si>
    <t>CT00242022221181</t>
  </si>
  <si>
    <t>CT00242022220290</t>
  </si>
  <si>
    <t>CT00242022220946</t>
  </si>
  <si>
    <t>141.80</t>
  </si>
  <si>
    <t>143.31</t>
  </si>
  <si>
    <t>1644222022220103</t>
  </si>
  <si>
    <t>12.51</t>
  </si>
  <si>
    <t>8.67</t>
  </si>
  <si>
    <t>CT00242022221025</t>
  </si>
  <si>
    <t>CT00242022220535</t>
  </si>
  <si>
    <t>143.61</t>
  </si>
  <si>
    <t>134.66</t>
  </si>
  <si>
    <t>CT00242022220076</t>
  </si>
  <si>
    <t>143.56</t>
  </si>
  <si>
    <t>14.05</t>
  </si>
  <si>
    <t>CT00242022220704</t>
  </si>
  <si>
    <t>143.55</t>
  </si>
  <si>
    <t>11.38</t>
  </si>
  <si>
    <t>138.51</t>
  </si>
  <si>
    <t>-0.96</t>
  </si>
  <si>
    <t>136.09</t>
  </si>
  <si>
    <t>CT00242022220760</t>
  </si>
  <si>
    <t>136.79</t>
  </si>
  <si>
    <t>143.43</t>
  </si>
  <si>
    <t>140.18</t>
  </si>
  <si>
    <t>CT00242022221367</t>
  </si>
  <si>
    <t>139.63</t>
  </si>
  <si>
    <t>CT00242022220644</t>
  </si>
  <si>
    <t>138.62</t>
  </si>
  <si>
    <t>CT00242022220838</t>
  </si>
  <si>
    <t>13.40</t>
  </si>
  <si>
    <t>CT00242022220597</t>
  </si>
  <si>
    <t>14.11</t>
  </si>
  <si>
    <t>137.28</t>
  </si>
  <si>
    <t>138.56</t>
  </si>
  <si>
    <t>12.22</t>
  </si>
  <si>
    <t>CT00242022220382</t>
  </si>
  <si>
    <t>13.06</t>
  </si>
  <si>
    <t>CT00242022220431</t>
  </si>
  <si>
    <t>8.16</t>
  </si>
  <si>
    <t>11.59</t>
  </si>
  <si>
    <t>137.55</t>
  </si>
  <si>
    <t>CT00242022220898</t>
  </si>
  <si>
    <t>142.96</t>
  </si>
  <si>
    <t>CT00242022221191</t>
  </si>
  <si>
    <t>135.39</t>
  </si>
  <si>
    <t>CT00242022221264</t>
  </si>
  <si>
    <t>CT00242022221078</t>
  </si>
  <si>
    <t>CT00242022220513</t>
  </si>
  <si>
    <t>135.72</t>
  </si>
  <si>
    <t>142.88</t>
  </si>
  <si>
    <t>CT00242022220773</t>
  </si>
  <si>
    <t>11.11</t>
  </si>
  <si>
    <t>CT00242022220711</t>
  </si>
  <si>
    <t>142.83</t>
  </si>
  <si>
    <t>141.28</t>
  </si>
  <si>
    <t>141.47</t>
  </si>
  <si>
    <t>135.79</t>
  </si>
  <si>
    <t>CT00242022220304</t>
  </si>
  <si>
    <t>142.80</t>
  </si>
  <si>
    <t>139.89</t>
  </si>
  <si>
    <t>13.03</t>
  </si>
  <si>
    <t>1644222022220616</t>
  </si>
  <si>
    <t>142.76</t>
  </si>
  <si>
    <t>12.45</t>
  </si>
  <si>
    <t>CT00242022220018</t>
  </si>
  <si>
    <t>142.73</t>
  </si>
  <si>
    <t>137.62</t>
  </si>
  <si>
    <t>CT00242022220016</t>
  </si>
  <si>
    <t>137.60</t>
  </si>
  <si>
    <t>136.86</t>
  </si>
  <si>
    <t>8.19</t>
  </si>
  <si>
    <t>CT00242022221210</t>
  </si>
  <si>
    <t>CT00242022220161</t>
  </si>
  <si>
    <t>137.87</t>
  </si>
  <si>
    <t>CT00242022220583</t>
  </si>
  <si>
    <t>137.49</t>
  </si>
  <si>
    <t>CT00242022220651</t>
  </si>
  <si>
    <t>142.15</t>
  </si>
  <si>
    <t>CT00242022220954</t>
  </si>
  <si>
    <t>142.51</t>
  </si>
  <si>
    <t>CT00242022220928</t>
  </si>
  <si>
    <t>135.85</t>
  </si>
  <si>
    <t>CT00242022221242</t>
  </si>
  <si>
    <t>12.86</t>
  </si>
  <si>
    <t>CT00242022220788</t>
  </si>
  <si>
    <t>138.21</t>
  </si>
  <si>
    <t>13.21</t>
  </si>
  <si>
    <t>1644222022220868</t>
  </si>
  <si>
    <t>8.17</t>
  </si>
  <si>
    <t>CT00242022220626</t>
  </si>
  <si>
    <t>1644222022220065</t>
  </si>
  <si>
    <t>CT00242022220094</t>
  </si>
  <si>
    <t>142.24</t>
  </si>
  <si>
    <t>CT00242022221376</t>
  </si>
  <si>
    <t>9.15</t>
  </si>
  <si>
    <t>133.19</t>
  </si>
  <si>
    <t>142.20</t>
  </si>
  <si>
    <t>138.95</t>
  </si>
  <si>
    <t>142.04</t>
  </si>
  <si>
    <t>CT00242022220137</t>
  </si>
  <si>
    <t>12.38</t>
  </si>
  <si>
    <t>CT00242022220643</t>
  </si>
  <si>
    <t>CT00242022221378</t>
  </si>
  <si>
    <t>CT00242022220624</t>
  </si>
  <si>
    <t>134.99</t>
  </si>
  <si>
    <t>CT00242022220490</t>
  </si>
  <si>
    <t>8.00</t>
  </si>
  <si>
    <t>138.82</t>
  </si>
  <si>
    <t>137.65</t>
  </si>
  <si>
    <t>CT00242022221190</t>
  </si>
  <si>
    <t>133.89</t>
  </si>
  <si>
    <t>CT00242022221259</t>
  </si>
  <si>
    <t>141.76</t>
  </si>
  <si>
    <t>33</t>
  </si>
  <si>
    <t>136.42</t>
  </si>
  <si>
    <t>CT00242022221421</t>
  </si>
  <si>
    <t>CT00242022220708</t>
  </si>
  <si>
    <t>141.57</t>
  </si>
  <si>
    <t>134.00</t>
  </si>
  <si>
    <t>CT00242022220745</t>
  </si>
  <si>
    <t>137.71</t>
  </si>
  <si>
    <t>CT00242022220193</t>
  </si>
  <si>
    <t>133.04</t>
  </si>
  <si>
    <t>141.45</t>
  </si>
  <si>
    <t>136.83</t>
  </si>
  <si>
    <t>CT00242022220070</t>
  </si>
  <si>
    <t>141.03</t>
  </si>
  <si>
    <t>CT00242022220359</t>
  </si>
  <si>
    <t>-1.26</t>
  </si>
  <si>
    <t>7.57</t>
  </si>
  <si>
    <t>12.06</t>
  </si>
  <si>
    <t>134.08</t>
  </si>
  <si>
    <t>CT00242022221466</t>
  </si>
  <si>
    <t>134.70</t>
  </si>
  <si>
    <t>1644222022220916</t>
  </si>
  <si>
    <t>135.21</t>
  </si>
  <si>
    <t>CT00242022221487</t>
  </si>
  <si>
    <t>CT00242022220017</t>
  </si>
  <si>
    <t>CT00242022220859</t>
  </si>
  <si>
    <t>141.25</t>
  </si>
  <si>
    <t>11.91</t>
  </si>
  <si>
    <t>CT00242022221122</t>
  </si>
  <si>
    <t>141.24</t>
  </si>
  <si>
    <t>CT00242022220899</t>
  </si>
  <si>
    <t>141.17</t>
  </si>
  <si>
    <t>CT00242022221233</t>
  </si>
  <si>
    <t>141.13</t>
  </si>
  <si>
    <t>133.39</t>
  </si>
  <si>
    <t>134.12</t>
  </si>
  <si>
    <t>CT00242022220499</t>
  </si>
  <si>
    <t>130.09</t>
  </si>
  <si>
    <t>135.77</t>
  </si>
  <si>
    <t>CT00242022221286</t>
  </si>
  <si>
    <t>CT00242022221405</t>
  </si>
  <si>
    <t>4.99</t>
  </si>
  <si>
    <t>132.96</t>
  </si>
  <si>
    <t>CT00242022220192</t>
  </si>
  <si>
    <t>140.86</t>
  </si>
  <si>
    <t>132.49</t>
  </si>
  <si>
    <t>CT00242022220063</t>
  </si>
  <si>
    <t>140.81</t>
  </si>
  <si>
    <t>13.67</t>
  </si>
  <si>
    <t>35</t>
  </si>
  <si>
    <t>1644222022221204</t>
  </si>
  <si>
    <t>140.75</t>
  </si>
  <si>
    <t>36</t>
  </si>
  <si>
    <t>32</t>
  </si>
  <si>
    <t>CT00242022220802</t>
  </si>
  <si>
    <t>CT00242022220589</t>
  </si>
  <si>
    <t>CT00242022220761</t>
  </si>
  <si>
    <t>140.53</t>
  </si>
  <si>
    <t>134.69</t>
  </si>
  <si>
    <t>CT00242022220445</t>
  </si>
  <si>
    <t>4.97</t>
  </si>
  <si>
    <t>133.73</t>
  </si>
  <si>
    <t>CT00242022220543</t>
  </si>
  <si>
    <t>140.50</t>
  </si>
  <si>
    <t>136.49</t>
  </si>
  <si>
    <t>CT00242022221426</t>
  </si>
  <si>
    <t>134.89</t>
  </si>
  <si>
    <t>136.95</t>
  </si>
  <si>
    <t>CT00242022220493</t>
  </si>
  <si>
    <t>140.41</t>
  </si>
  <si>
    <t>1644222022220099</t>
  </si>
  <si>
    <t>8.82</t>
  </si>
  <si>
    <t>134.74</t>
  </si>
  <si>
    <t>CT00242022220360</t>
  </si>
  <si>
    <t>12.37</t>
  </si>
  <si>
    <t>8.35</t>
  </si>
  <si>
    <t>140.28</t>
  </si>
  <si>
    <t>CT00242022220141</t>
  </si>
  <si>
    <t>1644222022220713</t>
  </si>
  <si>
    <t>140.26</t>
  </si>
  <si>
    <t>CT00242022221342</t>
  </si>
  <si>
    <t>140.20</t>
  </si>
  <si>
    <t>CT00242022220044</t>
  </si>
  <si>
    <t>CT00242022221055</t>
  </si>
  <si>
    <t>139.18</t>
  </si>
  <si>
    <t>34</t>
  </si>
  <si>
    <t>CT00242022220369</t>
  </si>
  <si>
    <t>140.02</t>
  </si>
  <si>
    <t>CT00242022220925</t>
  </si>
  <si>
    <t>136.27</t>
  </si>
  <si>
    <t>CT00242022220374</t>
  </si>
  <si>
    <t>139.93</t>
  </si>
  <si>
    <t>1644222022220965</t>
  </si>
  <si>
    <t>134.20</t>
  </si>
  <si>
    <t>CT00242022220847</t>
  </si>
  <si>
    <t>139.82</t>
  </si>
  <si>
    <t>132.56</t>
  </si>
  <si>
    <t>133.86</t>
  </si>
  <si>
    <t>14.40</t>
  </si>
  <si>
    <t>CT00242022220515</t>
  </si>
  <si>
    <t>CT00242022221048</t>
  </si>
  <si>
    <t>139.66</t>
  </si>
  <si>
    <t>13.85</t>
  </si>
  <si>
    <t>CT00242022220165</t>
  </si>
  <si>
    <t>139.64</t>
  </si>
  <si>
    <t>CT00242022220743</t>
  </si>
  <si>
    <t>CT00242022220512</t>
  </si>
  <si>
    <t>134.82</t>
  </si>
  <si>
    <t>CT00242022220417</t>
  </si>
  <si>
    <t>139.48</t>
  </si>
  <si>
    <t>CT00242022220163</t>
  </si>
  <si>
    <t>132.01</t>
  </si>
  <si>
    <t>137.39</t>
  </si>
  <si>
    <t>1644222022220243</t>
  </si>
  <si>
    <t>CT00242022220787</t>
  </si>
  <si>
    <t>136.64</t>
  </si>
  <si>
    <t>CT00242022220292</t>
  </si>
  <si>
    <t>139.25</t>
  </si>
  <si>
    <t>134.02</t>
  </si>
  <si>
    <t>CT00242022221304</t>
  </si>
  <si>
    <t>134.47</t>
  </si>
  <si>
    <t>CT00242022220453</t>
  </si>
  <si>
    <t>139.15</t>
  </si>
  <si>
    <t>13.65</t>
  </si>
  <si>
    <t>132.07</t>
  </si>
  <si>
    <t>1644222022220715</t>
  </si>
  <si>
    <t>7.59</t>
  </si>
  <si>
    <t>138.44</t>
  </si>
  <si>
    <t>CT00242022220253</t>
  </si>
  <si>
    <t>139.05</t>
  </si>
  <si>
    <t>CT00242022220280</t>
  </si>
  <si>
    <t>CT00242022221470</t>
  </si>
  <si>
    <t>138.93</t>
  </si>
  <si>
    <t>133.16</t>
  </si>
  <si>
    <t>CT00242022220111</t>
  </si>
  <si>
    <t>138.89</t>
  </si>
  <si>
    <t>CT00242022220909</t>
  </si>
  <si>
    <t>137.86</t>
  </si>
  <si>
    <t>CT00242022221152</t>
  </si>
  <si>
    <t>CT00242022221261</t>
  </si>
  <si>
    <t>138.72</t>
  </si>
  <si>
    <t>12.08</t>
  </si>
  <si>
    <t>CT00242022220910</t>
  </si>
  <si>
    <t>137.59</t>
  </si>
  <si>
    <t>138.54</t>
  </si>
  <si>
    <t>135.12</t>
  </si>
  <si>
    <t>CT00242022220923</t>
  </si>
  <si>
    <t>139.69</t>
  </si>
  <si>
    <t>1644222022221121</t>
  </si>
  <si>
    <t>7.05</t>
  </si>
  <si>
    <t>133.12</t>
  </si>
  <si>
    <t>CT00242022220284</t>
  </si>
  <si>
    <t>138.49</t>
  </si>
  <si>
    <t>131.82</t>
  </si>
  <si>
    <t>CT00242022220957</t>
  </si>
  <si>
    <t>CT00242022220604</t>
  </si>
  <si>
    <t>12.02</t>
  </si>
  <si>
    <t>138.67</t>
  </si>
  <si>
    <t>CT00242022221300</t>
  </si>
  <si>
    <t>137.15</t>
  </si>
  <si>
    <t>CT00242022220562</t>
  </si>
  <si>
    <t>137.84</t>
  </si>
  <si>
    <t>133.68</t>
  </si>
  <si>
    <t>137.37</t>
  </si>
  <si>
    <t>1644222022220664</t>
  </si>
  <si>
    <t>137.83</t>
  </si>
  <si>
    <t>8.62</t>
  </si>
  <si>
    <t>135.08</t>
  </si>
  <si>
    <t>134.49</t>
  </si>
  <si>
    <t>CT00242022220101</t>
  </si>
  <si>
    <t>137.73</t>
  </si>
  <si>
    <t>CT00242022220234</t>
  </si>
  <si>
    <t>137.58</t>
  </si>
  <si>
    <t>137.41</t>
  </si>
  <si>
    <t>CT00242022220875</t>
  </si>
  <si>
    <t>131.70</t>
  </si>
  <si>
    <t>CT00242022220502</t>
  </si>
  <si>
    <t>CT00242022220408</t>
  </si>
  <si>
    <t>135.05</t>
  </si>
  <si>
    <t>CT00242022220309</t>
  </si>
  <si>
    <t>137.29</t>
  </si>
  <si>
    <t>7.42</t>
  </si>
  <si>
    <t>CT00242022220442</t>
  </si>
  <si>
    <t>137.17</t>
  </si>
  <si>
    <t>133.94</t>
  </si>
  <si>
    <t>7.44</t>
  </si>
  <si>
    <t>136.96</t>
  </si>
  <si>
    <t>132.51</t>
  </si>
  <si>
    <t>CT00242022221197</t>
  </si>
  <si>
    <t>13.09</t>
  </si>
  <si>
    <t>136.18</t>
  </si>
  <si>
    <t>CT00242022220835</t>
  </si>
  <si>
    <t>132.59</t>
  </si>
  <si>
    <t>CT00242022220066</t>
  </si>
  <si>
    <t>131.75</t>
  </si>
  <si>
    <t>CT00242022220834</t>
  </si>
  <si>
    <t>132.40</t>
  </si>
  <si>
    <t>CT00242022220052</t>
  </si>
  <si>
    <t>131.76</t>
  </si>
  <si>
    <t>CT00242022220124</t>
  </si>
  <si>
    <t>136.82</t>
  </si>
  <si>
    <t>CT00242022220291</t>
  </si>
  <si>
    <t>130.19</t>
  </si>
  <si>
    <t>1644222022220702</t>
  </si>
  <si>
    <t>136.52</t>
  </si>
  <si>
    <t>-1.11</t>
  </si>
  <si>
    <t>6.88</t>
  </si>
  <si>
    <t>1644222022220701</t>
  </si>
  <si>
    <t>12.56</t>
  </si>
  <si>
    <t>CT00242022220627</t>
  </si>
  <si>
    <t>128.55</t>
  </si>
  <si>
    <t>CT00242022221296</t>
  </si>
  <si>
    <t>136.06</t>
  </si>
  <si>
    <t>136.20</t>
  </si>
  <si>
    <t>CT00242022220480</t>
  </si>
  <si>
    <t>131.61</t>
  </si>
  <si>
    <t>CT00242022221140</t>
  </si>
  <si>
    <t>135.94</t>
  </si>
  <si>
    <t>137.47</t>
  </si>
  <si>
    <t>CT00242022220368</t>
  </si>
  <si>
    <t>135.91</t>
  </si>
  <si>
    <t>CT00242022220845</t>
  </si>
  <si>
    <t>135.88</t>
  </si>
  <si>
    <t>15.23</t>
  </si>
  <si>
    <t>129.36</t>
  </si>
  <si>
    <t>CT00242022220638</t>
  </si>
  <si>
    <t>135.76</t>
  </si>
  <si>
    <t>127.85</t>
  </si>
  <si>
    <t>30</t>
  </si>
  <si>
    <t>CT00242022221239</t>
  </si>
  <si>
    <t>134.60</t>
  </si>
  <si>
    <t>CT00242022220411</t>
  </si>
  <si>
    <t>135.56</t>
  </si>
  <si>
    <t>132.55</t>
  </si>
  <si>
    <t>CT00242022221044</t>
  </si>
  <si>
    <t>6.56</t>
  </si>
  <si>
    <t>136.44</t>
  </si>
  <si>
    <t>CT00242022221265</t>
  </si>
  <si>
    <t>135.36</t>
  </si>
  <si>
    <t>128.28</t>
  </si>
  <si>
    <t>CT00242022220102</t>
  </si>
  <si>
    <t>135.11</t>
  </si>
  <si>
    <t>130.87</t>
  </si>
  <si>
    <t>CT00242022220803</t>
  </si>
  <si>
    <t>CT00242022221643</t>
  </si>
  <si>
    <t>134.83</t>
  </si>
  <si>
    <t>130.57</t>
  </si>
  <si>
    <t>CT00242022220931</t>
  </si>
  <si>
    <t>134.72</t>
  </si>
  <si>
    <t>132.68</t>
  </si>
  <si>
    <t>CT00242022220801</t>
  </si>
  <si>
    <t>134.45</t>
  </si>
  <si>
    <t>133.35</t>
  </si>
  <si>
    <t>CT00242022220364</t>
  </si>
  <si>
    <t>131.22</t>
  </si>
  <si>
    <t>CT00242022220238</t>
  </si>
  <si>
    <t>130.92</t>
  </si>
  <si>
    <t>CT00242022220905</t>
  </si>
  <si>
    <t>134.06</t>
  </si>
  <si>
    <t>7.55</t>
  </si>
  <si>
    <t>131.09</t>
  </si>
  <si>
    <t>CT00242022220450</t>
  </si>
  <si>
    <t>129.06</t>
  </si>
  <si>
    <t>CT00242022221276</t>
  </si>
  <si>
    <t>132.66</t>
  </si>
  <si>
    <t>130.90</t>
  </si>
  <si>
    <t>CT00242022220850</t>
  </si>
  <si>
    <t>129.00</t>
  </si>
  <si>
    <t>CT00242022220607</t>
  </si>
  <si>
    <t>CT00242022221034</t>
  </si>
  <si>
    <t>129.64</t>
  </si>
  <si>
    <t>11.51</t>
  </si>
  <si>
    <t>7.70</t>
  </si>
  <si>
    <t>128.72</t>
  </si>
  <si>
    <t>220231</t>
  </si>
  <si>
    <t>220575</t>
  </si>
  <si>
    <t>220196</t>
  </si>
  <si>
    <t>221496</t>
  </si>
  <si>
    <t>220576</t>
  </si>
  <si>
    <t>220569</t>
  </si>
  <si>
    <t>220307</t>
  </si>
  <si>
    <t>220392</t>
  </si>
  <si>
    <t>220427</t>
  </si>
  <si>
    <t>220334</t>
  </si>
  <si>
    <t>221039</t>
  </si>
  <si>
    <t>221278</t>
  </si>
  <si>
    <t>221030</t>
  </si>
  <si>
    <t>221056</t>
  </si>
  <si>
    <t>221387</t>
  </si>
  <si>
    <t>220353</t>
  </si>
  <si>
    <t>220105</t>
  </si>
  <si>
    <t>220749</t>
  </si>
  <si>
    <t>221067</t>
  </si>
  <si>
    <t>221024</t>
  </si>
  <si>
    <t>220046</t>
  </si>
  <si>
    <t>220884</t>
  </si>
  <si>
    <t>220197</t>
  </si>
  <si>
    <t>220386</t>
  </si>
  <si>
    <t>220984</t>
  </si>
  <si>
    <t>220283</t>
  </si>
  <si>
    <t>220182</t>
  </si>
  <si>
    <t>220109</t>
  </si>
  <si>
    <t>220189</t>
  </si>
  <si>
    <t>220889</t>
  </si>
  <si>
    <t>220811</t>
  </si>
  <si>
    <t>221506</t>
  </si>
  <si>
    <t>221354</t>
  </si>
  <si>
    <t>220387</t>
  </si>
  <si>
    <t>220983</t>
  </si>
  <si>
    <t>220568</t>
  </si>
  <si>
    <t>220361</t>
  </si>
  <si>
    <t>220225</t>
  </si>
  <si>
    <t>220367</t>
  </si>
  <si>
    <t>220854</t>
  </si>
  <si>
    <t>220766</t>
  </si>
  <si>
    <t>220183</t>
  </si>
  <si>
    <t>220822</t>
  </si>
  <si>
    <t>220670</t>
  </si>
  <si>
    <t>220484</t>
  </si>
  <si>
    <t>221010</t>
  </si>
  <si>
    <t>220781</t>
  </si>
  <si>
    <t>220937</t>
  </si>
  <si>
    <t>220069</t>
  </si>
  <si>
    <t>220184</t>
  </si>
  <si>
    <t>220051</t>
  </si>
  <si>
    <t>220191</t>
  </si>
  <si>
    <t>220461</t>
  </si>
  <si>
    <t>220581</t>
  </si>
  <si>
    <t>220024</t>
  </si>
  <si>
    <t>220081</t>
  </si>
  <si>
    <t>221385</t>
  </si>
  <si>
    <t>220620</t>
  </si>
  <si>
    <t>220232</t>
  </si>
  <si>
    <t>220950</t>
  </si>
  <si>
    <t>220305</t>
  </si>
  <si>
    <t>221145</t>
  </si>
  <si>
    <t>221053</t>
  </si>
  <si>
    <t>220901</t>
  </si>
  <si>
    <t>220832</t>
  </si>
  <si>
    <t>220779</t>
  </si>
  <si>
    <t>220135</t>
  </si>
  <si>
    <t>220110</t>
  </si>
  <si>
    <t>221391</t>
  </si>
  <si>
    <t>220180</t>
  </si>
  <si>
    <t>221019</t>
  </si>
  <si>
    <t>220363</t>
  </si>
  <si>
    <t>221084</t>
  </si>
  <si>
    <t>220296</t>
  </si>
  <si>
    <t>220229</t>
  </si>
  <si>
    <t>220504</t>
  </si>
  <si>
    <t>221461</t>
  </si>
  <si>
    <t>220976</t>
  </si>
  <si>
    <t>220117</t>
  </si>
  <si>
    <t>221050</t>
  </si>
  <si>
    <t>220566</t>
  </si>
  <si>
    <t>221002</t>
  </si>
  <si>
    <t>221440</t>
  </si>
  <si>
    <t>220902</t>
  </si>
  <si>
    <t>220249</t>
  </si>
  <si>
    <t>220594</t>
  </si>
  <si>
    <t>221128</t>
  </si>
  <si>
    <t>220551</t>
  </si>
  <si>
    <t>220559</t>
  </si>
  <si>
    <t>220236</t>
  </si>
  <si>
    <t>220409</t>
  </si>
  <si>
    <t>220026</t>
  </si>
  <si>
    <t>220271</t>
  </si>
  <si>
    <t>221101</t>
  </si>
  <si>
    <t>220763</t>
  </si>
  <si>
    <t>220181</t>
  </si>
  <si>
    <t>220227</t>
  </si>
  <si>
    <t>220674</t>
  </si>
  <si>
    <t>220491</t>
  </si>
  <si>
    <t>220648</t>
  </si>
  <si>
    <t>220927</t>
  </si>
  <si>
    <t>221303</t>
  </si>
  <si>
    <t>220478</t>
  </si>
  <si>
    <t>220209</t>
  </si>
  <si>
    <t>221092</t>
  </si>
  <si>
    <t>221111</t>
  </si>
  <si>
    <t>220479</t>
  </si>
  <si>
    <t>220656</t>
  </si>
  <si>
    <t>221228</t>
  </si>
  <si>
    <t>220342</t>
  </si>
  <si>
    <t>220326</t>
  </si>
  <si>
    <t>221245</t>
  </si>
  <si>
    <t>221141</t>
  </si>
  <si>
    <t>220492</t>
  </si>
  <si>
    <t>221036</t>
  </si>
  <si>
    <t>220330</t>
  </si>
  <si>
    <t>220337</t>
  </si>
  <si>
    <t>221041</t>
  </si>
  <si>
    <t>220172</t>
  </si>
  <si>
    <t>221221</t>
  </si>
  <si>
    <t>220655</t>
  </si>
  <si>
    <t>220439</t>
  </si>
  <si>
    <t>221223</t>
  </si>
  <si>
    <t>220503</t>
  </si>
  <si>
    <t>220730</t>
  </si>
  <si>
    <t>221127</t>
  </si>
  <si>
    <t>220649</t>
  </si>
  <si>
    <t>220953</t>
  </si>
  <si>
    <t>220753</t>
  </si>
  <si>
    <t>220645</t>
  </si>
  <si>
    <t>220798</t>
  </si>
  <si>
    <t>220687</t>
  </si>
  <si>
    <t>220617</t>
  </si>
  <si>
    <t>220423</t>
  </si>
  <si>
    <t>221051</t>
  </si>
  <si>
    <t>220078</t>
  </si>
  <si>
    <t>220013</t>
  </si>
  <si>
    <t>221205</t>
  </si>
  <si>
    <t>220588</t>
  </si>
  <si>
    <t>221040</t>
  </si>
  <si>
    <t>220747</t>
  </si>
  <si>
    <t>220246</t>
  </si>
  <si>
    <t>221331</t>
  </si>
  <si>
    <t>220400</t>
  </si>
  <si>
    <t>220315</t>
  </si>
  <si>
    <t>220672</t>
  </si>
  <si>
    <t>220242</t>
  </si>
  <si>
    <t>220317</t>
  </si>
  <si>
    <t>220547</t>
  </si>
  <si>
    <t>220248</t>
  </si>
  <si>
    <t>220485</t>
  </si>
  <si>
    <t>221384</t>
  </si>
  <si>
    <t>220586</t>
  </si>
  <si>
    <t>221251</t>
  </si>
  <si>
    <t>220303</t>
  </si>
  <si>
    <t>221188</t>
  </si>
  <si>
    <t>220839</t>
  </si>
  <si>
    <t>220683</t>
  </si>
  <si>
    <t>220324</t>
  </si>
  <si>
    <t>220520</t>
  </si>
  <si>
    <t>220312</t>
  </si>
  <si>
    <t>221065</t>
  </si>
  <si>
    <t>220770</t>
  </si>
  <si>
    <t>220867</t>
  </si>
  <si>
    <t>220720</t>
  </si>
  <si>
    <t>221434</t>
  </si>
  <si>
    <t>220150</t>
  </si>
  <si>
    <t>220462</t>
  </si>
  <si>
    <t>221061</t>
  </si>
  <si>
    <t>221068</t>
  </si>
  <si>
    <t>221208</t>
  </si>
  <si>
    <t>220178</t>
  </si>
  <si>
    <t>220355</t>
  </si>
  <si>
    <t>220262</t>
  </si>
  <si>
    <t>221429</t>
  </si>
  <si>
    <t>220448</t>
  </si>
  <si>
    <t>221026</t>
  </si>
  <si>
    <t>220815</t>
  </si>
  <si>
    <t>220539</t>
  </si>
  <si>
    <t>220993</t>
  </si>
  <si>
    <t>221001</t>
  </si>
  <si>
    <t>220473</t>
  </si>
  <si>
    <t>221274</t>
  </si>
  <si>
    <t>220079</t>
  </si>
  <si>
    <t>221474</t>
  </si>
  <si>
    <t>221115</t>
  </si>
  <si>
    <t>220302</t>
  </si>
  <si>
    <t>220758</t>
  </si>
  <si>
    <t>220388</t>
  </si>
  <si>
    <t>220694</t>
  </si>
  <si>
    <t>220089</t>
  </si>
  <si>
    <t>220157</t>
  </si>
  <si>
    <t>220429</t>
  </si>
  <si>
    <t>220723</t>
  </si>
  <si>
    <t>220789</t>
  </si>
  <si>
    <t>220435</t>
  </si>
  <si>
    <t>220142</t>
  </si>
  <si>
    <t>220706</t>
  </si>
  <si>
    <t>220697</t>
  </si>
  <si>
    <t>220139</t>
  </si>
  <si>
    <t>221069</t>
  </si>
  <si>
    <t>220681</t>
  </si>
  <si>
    <t>221467</t>
  </si>
  <si>
    <t>220593</t>
  </si>
  <si>
    <t>220943</t>
  </si>
  <si>
    <t>220521</t>
  </si>
  <si>
    <t>221179</t>
  </si>
  <si>
    <t>220301</t>
  </si>
  <si>
    <t>220750</t>
  </si>
  <si>
    <t>220727</t>
  </si>
  <si>
    <t>220344</t>
  </si>
  <si>
    <t>220098</t>
  </si>
  <si>
    <t>220550</t>
  </si>
  <si>
    <t>221080</t>
  </si>
  <si>
    <t>221207</t>
  </si>
  <si>
    <t>220718</t>
  </si>
  <si>
    <t>220666</t>
  </si>
  <si>
    <t>220611</t>
  </si>
  <si>
    <t>220591</t>
  </si>
  <si>
    <t>220623</t>
  </si>
  <si>
    <t>220424</t>
  </si>
  <si>
    <t>220827</t>
  </si>
  <si>
    <t>221248</t>
  </si>
  <si>
    <t>220421</t>
  </si>
  <si>
    <t>220438</t>
  </si>
  <si>
    <t>220371</t>
  </si>
  <si>
    <t>220365</t>
  </si>
  <si>
    <t>220796</t>
  </si>
  <si>
    <t>220495</t>
  </si>
  <si>
    <t>221063</t>
  </si>
  <si>
    <t>220918</t>
  </si>
  <si>
    <t>221498</t>
  </si>
  <si>
    <t>220843</t>
  </si>
  <si>
    <t>220399</t>
  </si>
  <si>
    <t>220812</t>
  </si>
  <si>
    <t>220893</t>
  </si>
  <si>
    <t>220410</t>
  </si>
  <si>
    <t>220266</t>
  </si>
  <si>
    <t>221430</t>
  </si>
  <si>
    <t>220692</t>
  </si>
  <si>
    <t>220725</t>
  </si>
  <si>
    <t>220990</t>
  </si>
  <si>
    <t>220316</t>
  </si>
  <si>
    <t>221415</t>
  </si>
  <si>
    <t>221366</t>
  </si>
  <si>
    <t>220219</t>
  </si>
  <si>
    <t>221432</t>
  </si>
  <si>
    <t>221480</t>
  </si>
  <si>
    <t>221483</t>
  </si>
  <si>
    <t>220714</t>
  </si>
  <si>
    <t>220350</t>
  </si>
  <si>
    <t>220281</t>
  </si>
  <si>
    <t>221038</t>
  </si>
  <si>
    <t>220662</t>
  </si>
  <si>
    <t>220639</t>
  </si>
  <si>
    <t>220784</t>
  </si>
  <si>
    <t>221181</t>
  </si>
  <si>
    <t>220290</t>
  </si>
  <si>
    <t>220946</t>
  </si>
  <si>
    <t>220103</t>
  </si>
  <si>
    <t>221025</t>
  </si>
  <si>
    <t>220535</t>
  </si>
  <si>
    <t>220076</t>
  </si>
  <si>
    <t>220704</t>
  </si>
  <si>
    <t>220760</t>
  </si>
  <si>
    <t>221367</t>
  </si>
  <si>
    <t>220644</t>
  </si>
  <si>
    <t>220838</t>
  </si>
  <si>
    <t>220597</t>
  </si>
  <si>
    <t>220382</t>
  </si>
  <si>
    <t>220431</t>
  </si>
  <si>
    <t>220898</t>
  </si>
  <si>
    <t>221191</t>
  </si>
  <si>
    <t>221264</t>
  </si>
  <si>
    <t>221078</t>
  </si>
  <si>
    <t>220513</t>
  </si>
  <si>
    <t>220773</t>
  </si>
  <si>
    <t>220711</t>
  </si>
  <si>
    <t>220304</t>
  </si>
  <si>
    <t>220616</t>
  </si>
  <si>
    <t>220018</t>
  </si>
  <si>
    <t>220016</t>
  </si>
  <si>
    <t>221210</t>
  </si>
  <si>
    <t>220161</t>
  </si>
  <si>
    <t>220583</t>
  </si>
  <si>
    <t>220651</t>
  </si>
  <si>
    <t>220954</t>
  </si>
  <si>
    <t>220928</t>
  </si>
  <si>
    <t>221242</t>
  </si>
  <si>
    <t>220788</t>
  </si>
  <si>
    <t>220868</t>
  </si>
  <si>
    <t>220626</t>
  </si>
  <si>
    <t>220065</t>
  </si>
  <si>
    <t>220094</t>
  </si>
  <si>
    <t>221376</t>
  </si>
  <si>
    <t>220137</t>
  </si>
  <si>
    <t>220643</t>
  </si>
  <si>
    <t>221378</t>
  </si>
  <si>
    <t>220624</t>
  </si>
  <si>
    <t>220490</t>
  </si>
  <si>
    <t>221190</t>
  </si>
  <si>
    <t>221259</t>
  </si>
  <si>
    <t>221421</t>
  </si>
  <si>
    <t>220708</t>
  </si>
  <si>
    <t>220745</t>
  </si>
  <si>
    <t>220193</t>
  </si>
  <si>
    <t>220070</t>
  </si>
  <si>
    <t>220359</t>
  </si>
  <si>
    <t>221466</t>
  </si>
  <si>
    <t>220916</t>
  </si>
  <si>
    <t>221487</t>
  </si>
  <si>
    <t>220017</t>
  </si>
  <si>
    <t>220859</t>
  </si>
  <si>
    <t>221122</t>
  </si>
  <si>
    <t>220899</t>
  </si>
  <si>
    <t>221233</t>
  </si>
  <si>
    <t>220499</t>
  </si>
  <si>
    <t>221286</t>
  </si>
  <si>
    <t>221405</t>
  </si>
  <si>
    <t>220192</t>
  </si>
  <si>
    <t>220063</t>
  </si>
  <si>
    <t>221204</t>
  </si>
  <si>
    <t>220802</t>
  </si>
  <si>
    <t>220589</t>
  </si>
  <si>
    <t>220761</t>
  </si>
  <si>
    <t>220445</t>
  </si>
  <si>
    <t>220543</t>
  </si>
  <si>
    <t>221426</t>
  </si>
  <si>
    <t>220493</t>
  </si>
  <si>
    <t>220099</t>
  </si>
  <si>
    <t>220360</t>
  </si>
  <si>
    <t>220141</t>
  </si>
  <si>
    <t>220713</t>
  </si>
  <si>
    <t>221342</t>
  </si>
  <si>
    <t>220044</t>
  </si>
  <si>
    <t>221055</t>
  </si>
  <si>
    <t>220369</t>
  </si>
  <si>
    <t>220925</t>
  </si>
  <si>
    <t>220374</t>
  </si>
  <si>
    <t>220965</t>
  </si>
  <si>
    <t>220847</t>
  </si>
  <si>
    <t>220515</t>
  </si>
  <si>
    <t>221048</t>
  </si>
  <si>
    <t>220165</t>
  </si>
  <si>
    <t>220743</t>
  </si>
  <si>
    <t>220512</t>
  </si>
  <si>
    <t>220417</t>
  </si>
  <si>
    <t>220163</t>
  </si>
  <si>
    <t>220243</t>
  </si>
  <si>
    <t>220787</t>
  </si>
  <si>
    <t>220292</t>
  </si>
  <si>
    <t>221304</t>
  </si>
  <si>
    <t>220453</t>
  </si>
  <si>
    <t>220715</t>
  </si>
  <si>
    <t>220253</t>
  </si>
  <si>
    <t>220280</t>
  </si>
  <si>
    <t>221470</t>
  </si>
  <si>
    <t>220111</t>
  </si>
  <si>
    <t>220909</t>
  </si>
  <si>
    <t>221152</t>
  </si>
  <si>
    <t>221261</t>
  </si>
  <si>
    <t>220910</t>
  </si>
  <si>
    <t>220923</t>
  </si>
  <si>
    <t>221121</t>
  </si>
  <si>
    <t>220284</t>
  </si>
  <si>
    <t>220957</t>
  </si>
  <si>
    <t>220604</t>
  </si>
  <si>
    <t>221300</t>
  </si>
  <si>
    <t>220562</t>
  </si>
  <si>
    <t>220664</t>
  </si>
  <si>
    <t>220101</t>
  </si>
  <si>
    <t>220234</t>
  </si>
  <si>
    <t>220875</t>
  </si>
  <si>
    <t>220502</t>
  </si>
  <si>
    <t>220408</t>
  </si>
  <si>
    <t>220309</t>
  </si>
  <si>
    <t>220442</t>
  </si>
  <si>
    <t>221197</t>
  </si>
  <si>
    <t>220835</t>
  </si>
  <si>
    <t>220066</t>
  </si>
  <si>
    <t>220834</t>
  </si>
  <si>
    <t>220052</t>
  </si>
  <si>
    <t>220124</t>
  </si>
  <si>
    <t>220291</t>
  </si>
  <si>
    <t>220702</t>
  </si>
  <si>
    <t>220701</t>
  </si>
  <si>
    <t>220627</t>
  </si>
  <si>
    <t>221296</t>
  </si>
  <si>
    <t>220480</t>
  </si>
  <si>
    <t>221140</t>
  </si>
  <si>
    <t>220368</t>
  </si>
  <si>
    <t>220845</t>
  </si>
  <si>
    <t>220638</t>
  </si>
  <si>
    <t>221239</t>
  </si>
  <si>
    <t>220411</t>
  </si>
  <si>
    <t>221044</t>
  </si>
  <si>
    <t>221265</t>
  </si>
  <si>
    <t>220102</t>
  </si>
  <si>
    <t>220803</t>
  </si>
  <si>
    <t>221643</t>
  </si>
  <si>
    <t>220931</t>
  </si>
  <si>
    <t>220801</t>
  </si>
  <si>
    <t>220364</t>
  </si>
  <si>
    <t>220238</t>
  </si>
  <si>
    <t>220905</t>
  </si>
  <si>
    <t>220450</t>
  </si>
  <si>
    <t>221276</t>
  </si>
  <si>
    <t>220850</t>
  </si>
  <si>
    <t>220607</t>
  </si>
  <si>
    <t>221034</t>
  </si>
  <si>
    <t>VID</t>
  </si>
  <si>
    <t xml:space="preserve">Sire </t>
  </si>
  <si>
    <t xml:space="preserve">Lot Number </t>
  </si>
  <si>
    <t>Breed</t>
  </si>
  <si>
    <t xml:space="preserve">Dorset </t>
  </si>
  <si>
    <t xml:space="preserve">Tradie </t>
  </si>
  <si>
    <t>Dorset</t>
  </si>
  <si>
    <t>3</t>
  </si>
  <si>
    <t>210761</t>
  </si>
  <si>
    <t>211162</t>
  </si>
  <si>
    <t>200887</t>
  </si>
  <si>
    <t>210870</t>
  </si>
  <si>
    <t>210184</t>
  </si>
  <si>
    <t>210234</t>
  </si>
  <si>
    <t>210613</t>
  </si>
  <si>
    <t>210714</t>
  </si>
  <si>
    <t>211199</t>
  </si>
  <si>
    <t>210743</t>
  </si>
  <si>
    <t>210037</t>
  </si>
  <si>
    <t>200033</t>
  </si>
  <si>
    <t>201704</t>
  </si>
  <si>
    <t>201283</t>
  </si>
  <si>
    <t>210751</t>
  </si>
  <si>
    <t>210890</t>
  </si>
  <si>
    <t>210174</t>
  </si>
  <si>
    <t>200242</t>
  </si>
  <si>
    <t>201040</t>
  </si>
  <si>
    <t>210781</t>
  </si>
  <si>
    <t>210327</t>
  </si>
  <si>
    <t>210216</t>
  </si>
  <si>
    <t>211429</t>
  </si>
  <si>
    <t>201492</t>
  </si>
  <si>
    <t>218922</t>
  </si>
  <si>
    <t>211437</t>
  </si>
  <si>
    <t>211088</t>
  </si>
  <si>
    <t>211028</t>
  </si>
  <si>
    <t>211438</t>
  </si>
  <si>
    <t>201741</t>
  </si>
  <si>
    <t>210715</t>
  </si>
  <si>
    <t>210699</t>
  </si>
  <si>
    <t>200234</t>
  </si>
  <si>
    <t>211195</t>
  </si>
  <si>
    <t>211123</t>
  </si>
  <si>
    <t>211200</t>
  </si>
  <si>
    <t>211447</t>
  </si>
  <si>
    <t>211273</t>
  </si>
  <si>
    <t>211421</t>
  </si>
  <si>
    <t>PWWT</t>
  </si>
  <si>
    <t>PWWT Accuracy</t>
  </si>
  <si>
    <t>BWT Accuracy</t>
  </si>
  <si>
    <t>WWT Accuracy</t>
  </si>
  <si>
    <t>PEMD Accuracy</t>
  </si>
  <si>
    <t>PFAT Accuracy</t>
  </si>
  <si>
    <t>LMY Accuracy</t>
  </si>
  <si>
    <t>IMF Accuracy</t>
  </si>
  <si>
    <t>SHEARF5 Accuracy</t>
  </si>
  <si>
    <t>DRESS Accuracy</t>
  </si>
  <si>
    <t xml:space="preserve">EQ Index </t>
  </si>
  <si>
    <t>TCP Index</t>
  </si>
  <si>
    <t>EID</t>
  </si>
  <si>
    <t>940 110020725371</t>
  </si>
  <si>
    <t>940 110020723715</t>
  </si>
  <si>
    <t>940 110020725324</t>
  </si>
  <si>
    <t>940 110020724039</t>
  </si>
  <si>
    <t>940 110020724589</t>
  </si>
  <si>
    <t>940 110020724024</t>
  </si>
  <si>
    <t>940 110020723834</t>
  </si>
  <si>
    <t>940 110020723680</t>
  </si>
  <si>
    <t>940 110020724183</t>
  </si>
  <si>
    <t>940 110020725040</t>
  </si>
  <si>
    <t>940 110020725443</t>
  </si>
  <si>
    <t>940 110020725466</t>
  </si>
  <si>
    <t>940 110020724236</t>
  </si>
  <si>
    <t>940 110020725152</t>
  </si>
  <si>
    <t>940 110020724036</t>
  </si>
  <si>
    <t>940 110020723645</t>
  </si>
  <si>
    <t>940 110020723677</t>
  </si>
  <si>
    <t>940 110020723612</t>
  </si>
  <si>
    <t>940 110020725009</t>
  </si>
  <si>
    <t>940 110020723546</t>
  </si>
  <si>
    <t>940 110020725473</t>
  </si>
  <si>
    <t>940 110020723809</t>
  </si>
  <si>
    <t>940 110020725441</t>
  </si>
  <si>
    <t>940 110020723531</t>
  </si>
  <si>
    <t>940 110020724689</t>
  </si>
  <si>
    <t>940 110020725027</t>
  </si>
  <si>
    <t>940 110020723636</t>
  </si>
  <si>
    <t>940 110020725312</t>
  </si>
  <si>
    <t>940 110020723635</t>
  </si>
  <si>
    <t>940 110020723607</t>
  </si>
  <si>
    <t>940 110020725366</t>
  </si>
  <si>
    <t>940 110020725345</t>
  </si>
  <si>
    <t>940 110020725353</t>
  </si>
  <si>
    <t>940 110020725428</t>
  </si>
  <si>
    <t>940 110020723594</t>
  </si>
  <si>
    <t>940 110020723509</t>
  </si>
  <si>
    <t>940 110020725119</t>
  </si>
  <si>
    <t>940 110020724729</t>
  </si>
  <si>
    <t>940 110020725105</t>
  </si>
  <si>
    <t>940 110020724227</t>
  </si>
  <si>
    <t>940 110020725039</t>
  </si>
  <si>
    <t>940 110020723501</t>
  </si>
  <si>
    <t>940 110020723784</t>
  </si>
  <si>
    <t>940 110020723731</t>
  </si>
  <si>
    <t>940 110020725355</t>
  </si>
  <si>
    <t>940 110020725369</t>
  </si>
  <si>
    <t>940 110020725151</t>
  </si>
  <si>
    <t>940 110020725098</t>
  </si>
  <si>
    <t>940 110020725054</t>
  </si>
  <si>
    <t>940 110020725041</t>
  </si>
  <si>
    <t>940 110020723729</t>
  </si>
  <si>
    <t>940 110020723614</t>
  </si>
  <si>
    <t>940 110020725445</t>
  </si>
  <si>
    <t>940 110020725087</t>
  </si>
  <si>
    <t>940 110020724284</t>
  </si>
  <si>
    <t>940 110020725192</t>
  </si>
  <si>
    <t>940 110020725173</t>
  </si>
  <si>
    <t>940 110020724448</t>
  </si>
  <si>
    <t>940 110020725070</t>
  </si>
  <si>
    <t>940 110020723597</t>
  </si>
  <si>
    <t>940 110020724229</t>
  </si>
  <si>
    <t>940 110020724308</t>
  </si>
  <si>
    <t>940 110020723671</t>
  </si>
  <si>
    <t>940 110020723691</t>
  </si>
  <si>
    <t>940 110020723858</t>
  </si>
  <si>
    <t>940 110020723773</t>
  </si>
  <si>
    <t>940 110020724301</t>
  </si>
  <si>
    <t>940 110020723576</t>
  </si>
  <si>
    <t>940 110020724168</t>
  </si>
  <si>
    <t>940 110020724459</t>
  </si>
  <si>
    <t>940 110020723577</t>
  </si>
  <si>
    <t>940 110020723922</t>
  </si>
  <si>
    <t>940 110020723523</t>
  </si>
  <si>
    <t>940 110020723544</t>
  </si>
  <si>
    <t>940 110020724185</t>
  </si>
  <si>
    <t>940 110020723775</t>
  </si>
  <si>
    <t>940 110020724048</t>
  </si>
  <si>
    <t>940 110020725127</t>
  </si>
  <si>
    <t>940 110020725021</t>
  </si>
  <si>
    <t>940 110020725357</t>
  </si>
  <si>
    <t>940 110020724478</t>
  </si>
  <si>
    <t>940 110020724186</t>
  </si>
  <si>
    <t>940 110020725035</t>
  </si>
  <si>
    <t>940 110020723804</t>
  </si>
  <si>
    <t>940 110020724244</t>
  </si>
  <si>
    <t>940 110020723871</t>
  </si>
  <si>
    <t>940 110020725447</t>
  </si>
  <si>
    <t>940 110020724666</t>
  </si>
  <si>
    <t>940 110020723630</t>
  </si>
  <si>
    <t>940 110020725164</t>
  </si>
  <si>
    <t>940 110020724721</t>
  </si>
  <si>
    <t>940 110020723529</t>
  </si>
  <si>
    <t>940 110020723701</t>
  </si>
  <si>
    <t>940 110020725372</t>
  </si>
  <si>
    <t>940 110020723852</t>
  </si>
  <si>
    <t>940 110020725389</t>
  </si>
  <si>
    <t>940 110020723726</t>
  </si>
  <si>
    <t>940 110020724142</t>
  </si>
  <si>
    <t>940 110020725481</t>
  </si>
  <si>
    <t>940 110020724034</t>
  </si>
  <si>
    <t>940 110020723798</t>
  </si>
  <si>
    <t>940 110020723494</t>
  </si>
  <si>
    <t>940 110020725031</t>
  </si>
  <si>
    <t>940 110020724603</t>
  </si>
  <si>
    <t>940 110020723940</t>
  </si>
  <si>
    <t>940 110020725032</t>
  </si>
  <si>
    <t>940 110020724310</t>
  </si>
  <si>
    <t>940 110020723843</t>
  </si>
  <si>
    <t>940 110020723631</t>
  </si>
  <si>
    <t>940 110020725448</t>
  </si>
  <si>
    <t>940 110020724163</t>
  </si>
  <si>
    <t>940 110020723997</t>
  </si>
  <si>
    <t>940 110020724433</t>
  </si>
  <si>
    <t>940 110020723743</t>
  </si>
  <si>
    <t>940 110020724439</t>
  </si>
  <si>
    <t>940 110020724991</t>
  </si>
  <si>
    <t>940 110020724464</t>
  </si>
  <si>
    <t>940 110020724496</t>
  </si>
  <si>
    <t>940 110020723728</t>
  </si>
  <si>
    <t>940 110020723945</t>
  </si>
  <si>
    <t>940 110020724101</t>
  </si>
  <si>
    <t>940 110020723780</t>
  </si>
  <si>
    <t>940 110020725342</t>
  </si>
  <si>
    <t>940 110020724225</t>
  </si>
  <si>
    <t>940 110020724228</t>
  </si>
  <si>
    <t>940 110020723601</t>
  </si>
  <si>
    <t>940 110020723761</t>
  </si>
  <si>
    <t>940 110020725108</t>
  </si>
  <si>
    <t>940 110020725155</t>
  </si>
  <si>
    <t>940 110020723793</t>
  </si>
  <si>
    <t>940 110020725399</t>
  </si>
  <si>
    <t>940 110020724196</t>
  </si>
  <si>
    <t>940 110020724025</t>
  </si>
  <si>
    <t>940 110020724294</t>
  </si>
  <si>
    <t>940 110020724630</t>
  </si>
  <si>
    <t>940 110020725422</t>
  </si>
  <si>
    <t>940 110020723578</t>
  </si>
  <si>
    <t>940 110020723703</t>
  </si>
  <si>
    <t>940 110020725159</t>
  </si>
  <si>
    <t>940 110020724313</t>
  </si>
  <si>
    <t>940 110020725455</t>
  </si>
  <si>
    <t>940 110020725387</t>
  </si>
  <si>
    <t>940 110020723649</t>
  </si>
  <si>
    <t>940 110020724738</t>
  </si>
  <si>
    <t>940 110020725113</t>
  </si>
  <si>
    <t>940 110020723518</t>
  </si>
  <si>
    <t>940 110020723573</t>
  </si>
  <si>
    <t>940 110020725362</t>
  </si>
  <si>
    <t>940 110020725347</t>
  </si>
  <si>
    <t>940 110020724451</t>
  </si>
  <si>
    <t>940 110020725068</t>
  </si>
  <si>
    <t>940 110020725351</t>
  </si>
  <si>
    <t>940 110020723622</t>
  </si>
  <si>
    <t>940 110020723499</t>
  </si>
  <si>
    <t>940 110020724291</t>
  </si>
  <si>
    <t>940 110020725368</t>
  </si>
  <si>
    <t>940 110020723676</t>
  </si>
  <si>
    <t>940 110020724296</t>
  </si>
  <si>
    <t>940 110020724030</t>
  </si>
  <si>
    <t>940 110020725042</t>
  </si>
  <si>
    <t>940 110020723882</t>
  </si>
  <si>
    <t>940 110020725095</t>
  </si>
  <si>
    <t>940 110020725460</t>
  </si>
  <si>
    <t>940 110020723847</t>
  </si>
  <si>
    <t>940 110020723772</t>
  </si>
  <si>
    <t>940 110020725073</t>
  </si>
  <si>
    <t>940 110020725462</t>
  </si>
  <si>
    <t>940 110020724149</t>
  </si>
  <si>
    <t>940 110020724150</t>
  </si>
  <si>
    <t>940 110020725374</t>
  </si>
  <si>
    <t>940 110020723782</t>
  </si>
  <si>
    <t>940 110020725359</t>
  </si>
  <si>
    <t>940 110020725092</t>
  </si>
  <si>
    <t>940 110020723526</t>
  </si>
  <si>
    <t>940 110020723532</t>
  </si>
  <si>
    <t>940 110020723667</t>
  </si>
  <si>
    <t>940 110020725180</t>
  </si>
  <si>
    <t>940 110020723845</t>
  </si>
  <si>
    <t>940 110020724171</t>
  </si>
  <si>
    <t>940 110020724136</t>
  </si>
  <si>
    <t>940 110020725412</t>
  </si>
  <si>
    <t>940 110020724617</t>
  </si>
  <si>
    <t>940 110020725047</t>
  </si>
  <si>
    <t>940 110020725059</t>
  </si>
  <si>
    <t>940 110020724986</t>
  </si>
  <si>
    <t>940 110020724243</t>
  </si>
  <si>
    <t>940 110020724050</t>
  </si>
  <si>
    <t>940 110020724002</t>
  </si>
  <si>
    <t>940 110020723739</t>
  </si>
  <si>
    <t>940 110020724181</t>
  </si>
  <si>
    <t>940 110020723603</t>
  </si>
  <si>
    <t>940 110020724408</t>
  </si>
  <si>
    <t>940 110020724273</t>
  </si>
  <si>
    <t>940 110020724655</t>
  </si>
  <si>
    <t>940 110020724590</t>
  </si>
  <si>
    <t>940 110020723498</t>
  </si>
  <si>
    <t>940 110020724407</t>
  </si>
  <si>
    <t>940 110020725111</t>
  </si>
  <si>
    <t>940 110020725419</t>
  </si>
  <si>
    <t>940 110020723839</t>
  </si>
  <si>
    <t>940 110020723659</t>
  </si>
  <si>
    <t>940 110020724542</t>
  </si>
  <si>
    <t>940 110020724476</t>
  </si>
  <si>
    <t>940 110020723799</t>
  </si>
  <si>
    <t>940 110020723684</t>
  </si>
  <si>
    <t>940 110020724531</t>
  </si>
  <si>
    <t>940 110020723952</t>
  </si>
  <si>
    <t>940 110020724596</t>
  </si>
  <si>
    <t>940 110020724410</t>
  </si>
  <si>
    <t>940 110020725100</t>
  </si>
  <si>
    <t>940 110020723850</t>
  </si>
  <si>
    <t>940 110020725189</t>
  </si>
  <si>
    <t>940 110020724262</t>
  </si>
  <si>
    <t>940 110020725492</t>
  </si>
  <si>
    <t>940 110020724026</t>
  </si>
  <si>
    <t>940 110020724474</t>
  </si>
  <si>
    <t>940 110020724193</t>
  </si>
  <si>
    <t>940 110020724138</t>
  </si>
  <si>
    <t>940 110020724700</t>
  </si>
  <si>
    <t>940 110020724038</t>
  </si>
  <si>
    <t>940 110020723981</t>
  </si>
  <si>
    <t>940 110020723697</t>
  </si>
  <si>
    <t>940 110020723991</t>
  </si>
  <si>
    <t>940 110020724258</t>
  </si>
  <si>
    <t>940 110020724298</t>
  </si>
  <si>
    <t>940 110020724661</t>
  </si>
  <si>
    <t>940 110020724696</t>
  </si>
  <si>
    <t>940 110020725490</t>
  </si>
  <si>
    <t>940 110020724110</t>
  </si>
  <si>
    <t>940 110020725453</t>
  </si>
  <si>
    <t>940 110020725385</t>
  </si>
  <si>
    <t>940 110020723862</t>
  </si>
  <si>
    <t>940 110020725191</t>
  </si>
  <si>
    <t>940 110020724200</t>
  </si>
  <si>
    <t>940 110020723694</t>
  </si>
  <si>
    <t>940 110020724663</t>
  </si>
  <si>
    <t>940 110020725051</t>
  </si>
  <si>
    <t>940 110020723648</t>
  </si>
  <si>
    <t>940 110020725178</t>
  </si>
  <si>
    <t>940 110020725409</t>
  </si>
  <si>
    <t>940 110020725336</t>
  </si>
  <si>
    <t>940 110020724203</t>
  </si>
  <si>
    <t>940 110020724670</t>
  </si>
  <si>
    <t>940 110020725000</t>
  </si>
  <si>
    <t>940 110020725352</t>
  </si>
  <si>
    <t>940 110020724724</t>
  </si>
  <si>
    <t>940 110020723828</t>
  </si>
  <si>
    <t>940 110020724156</t>
  </si>
  <si>
    <t>940 110020724404</t>
  </si>
  <si>
    <t>940 110020725046</t>
  </si>
  <si>
    <t>940 110020725426</t>
  </si>
  <si>
    <t>940 110020723564</t>
  </si>
  <si>
    <t>940 110020725005</t>
  </si>
  <si>
    <t>940 110020724651</t>
  </si>
  <si>
    <t>940 110020725062</t>
  </si>
  <si>
    <t>940 110020724623</t>
  </si>
  <si>
    <t>940 110020723708</t>
  </si>
  <si>
    <t>940 110020725420</t>
  </si>
  <si>
    <t>940 110020723706</t>
  </si>
  <si>
    <t>940 110020725334</t>
  </si>
  <si>
    <t>940 110020724001</t>
  </si>
  <si>
    <t>940 110020723519</t>
  </si>
  <si>
    <t>940 110020724628</t>
  </si>
  <si>
    <t>940 110020723693</t>
  </si>
  <si>
    <t>940 110020724317</t>
  </si>
  <si>
    <t>940 110020725314</t>
  </si>
  <si>
    <t>940 110020724260</t>
  </si>
  <si>
    <t>940 110020723626</t>
  </si>
  <si>
    <t>940 110020723663</t>
  </si>
  <si>
    <t>940 110020725179</t>
  </si>
  <si>
    <t>940 110020724215</t>
  </si>
  <si>
    <t>940 110020723911</t>
  </si>
  <si>
    <t>940 110020723566</t>
  </si>
  <si>
    <t>940 110020725114</t>
  </si>
  <si>
    <t>940 110020725053</t>
  </si>
  <si>
    <t>940 110020724010</t>
  </si>
  <si>
    <t>940 110020723921</t>
  </si>
  <si>
    <t>940 110020724304</t>
  </si>
  <si>
    <t>940 110020725431</t>
  </si>
  <si>
    <t>940 110020724141</t>
  </si>
  <si>
    <t>940 110020724405</t>
  </si>
  <si>
    <t>940 110020723525</t>
  </si>
  <si>
    <t>940 110020725340</t>
  </si>
  <si>
    <t>940 110020724221</t>
  </si>
  <si>
    <t>940 110020723941</t>
  </si>
  <si>
    <t>940 110020725496</t>
  </si>
  <si>
    <t>940 110020725376</t>
  </si>
  <si>
    <t>940 110020723875</t>
  </si>
  <si>
    <t>940 110020723928</t>
  </si>
  <si>
    <t>940 110020724736</t>
  </si>
  <si>
    <t>940 110020725346</t>
  </si>
  <si>
    <t>940 110020725320</t>
  </si>
  <si>
    <t>940 110020725480</t>
  </si>
  <si>
    <t>940 110020723755</t>
  </si>
  <si>
    <t>940 110020723644</t>
  </si>
  <si>
    <t>940 110020724683</t>
  </si>
  <si>
    <t>940 110020725071</t>
  </si>
  <si>
    <t>940 110020724204</t>
  </si>
  <si>
    <t>940 110020723666</t>
  </si>
  <si>
    <t>940 110020723643</t>
  </si>
  <si>
    <t>940 110020723664</t>
  </si>
  <si>
    <t>940 110020723530</t>
  </si>
  <si>
    <t>940 110020725459</t>
  </si>
  <si>
    <t>940 110020723709</t>
  </si>
  <si>
    <t>940 110020725153</t>
  </si>
  <si>
    <t>940 110020725449</t>
  </si>
  <si>
    <t>940 110020724500</t>
  </si>
  <si>
    <t>940 110020723624</t>
  </si>
  <si>
    <t>940 110020725121</t>
  </si>
  <si>
    <t>940 110020724554</t>
  </si>
  <si>
    <t>940 110020724177</t>
  </si>
  <si>
    <t>940 110020724615</t>
  </si>
  <si>
    <t>940 110020724671</t>
  </si>
  <si>
    <t>940 110020724503</t>
  </si>
  <si>
    <t>940 110020724421</t>
  </si>
  <si>
    <t>940 110020725109</t>
  </si>
  <si>
    <t>940 110020723783</t>
  </si>
  <si>
    <t>940 110020724320</t>
  </si>
  <si>
    <t>940 110020723927</t>
  </si>
  <si>
    <t>940 110020725165</t>
  </si>
  <si>
    <t>940 110020724614</t>
  </si>
  <si>
    <t>940 110020724074</t>
  </si>
  <si>
    <t>940 110020723592</t>
  </si>
  <si>
    <t>940 110020724120</t>
  </si>
  <si>
    <t>940 110020725033</t>
  </si>
  <si>
    <t>940 110020724303</t>
  </si>
  <si>
    <t>940 110020725363</t>
  </si>
  <si>
    <t>940 110020724305</t>
  </si>
  <si>
    <t>940 110020724292</t>
  </si>
  <si>
    <t>940 110020725444</t>
  </si>
  <si>
    <t>940 110020723883</t>
  </si>
  <si>
    <t>940 110020723658</t>
  </si>
  <si>
    <t>940 110020723854</t>
  </si>
  <si>
    <t>940 110020724165</t>
  </si>
  <si>
    <t>940 110020724207</t>
  </si>
  <si>
    <t>940 110020723747</t>
  </si>
  <si>
    <t>940 110020725471</t>
  </si>
  <si>
    <t>940 110020725327</t>
  </si>
  <si>
    <t>940 110020723722</t>
  </si>
  <si>
    <t>940 110020725434</t>
  </si>
  <si>
    <t>940 110020724158</t>
  </si>
  <si>
    <t>940 110020724055</t>
  </si>
  <si>
    <t>940 110020723815</t>
  </si>
  <si>
    <t>940 110020724315</t>
  </si>
  <si>
    <t>940 110020725474</t>
  </si>
  <si>
    <t>940 110020723827</t>
  </si>
  <si>
    <t>940 110020724598</t>
  </si>
  <si>
    <t>940 110020725378</t>
  </si>
  <si>
    <t>940 110020724486</t>
  </si>
  <si>
    <t>940 110020724423</t>
  </si>
  <si>
    <t>940 110020724445</t>
  </si>
  <si>
    <t>940 110020724699</t>
  </si>
  <si>
    <t>940 110020723855</t>
  </si>
  <si>
    <t>940 110020724465</t>
  </si>
  <si>
    <t>940 110020725190</t>
  </si>
  <si>
    <t>940 110020724072</t>
  </si>
  <si>
    <t>940 110020724107</t>
  </si>
  <si>
    <t>940 110020724080</t>
  </si>
  <si>
    <t>940 110020724106</t>
  </si>
  <si>
    <t>940 110020724250</t>
  </si>
  <si>
    <t>940 110020723516</t>
  </si>
  <si>
    <t>940 110020723759</t>
  </si>
  <si>
    <t>940 110020725170</t>
  </si>
  <si>
    <t>940 110020725117</t>
  </si>
  <si>
    <t>940 110020723979</t>
  </si>
  <si>
    <t>940 110020724728</t>
  </si>
  <si>
    <t>940 110020724587</t>
  </si>
  <si>
    <t>940 110020724461</t>
  </si>
  <si>
    <t>940 110020724167</t>
  </si>
  <si>
    <t>940 110020724041</t>
  </si>
  <si>
    <t>940 110020725014</t>
  </si>
  <si>
    <t>940 110020724992</t>
  </si>
  <si>
    <t>940 110020725503</t>
  </si>
  <si>
    <t>940 110020725203</t>
  </si>
  <si>
    <t>940 110020724577</t>
  </si>
  <si>
    <t>940 110020724428</t>
  </si>
  <si>
    <t>940 110020723716</t>
  </si>
  <si>
    <t>940 110020723872</t>
  </si>
  <si>
    <t>940 110020724585</t>
  </si>
  <si>
    <t>940 110020723990</t>
  </si>
  <si>
    <t>940 110020725052</t>
  </si>
  <si>
    <t>940 110020723859</t>
  </si>
  <si>
    <t>940 110020724040</t>
  </si>
  <si>
    <t>940 110020725075</t>
  </si>
  <si>
    <t>940 110020725043</t>
  </si>
  <si>
    <t>940 110020723687</t>
  </si>
  <si>
    <t>940 110020723867</t>
  </si>
  <si>
    <t>940 110020725427</t>
  </si>
  <si>
    <t>940 110020725188</t>
  </si>
  <si>
    <t>940 110020724727</t>
  </si>
  <si>
    <t>940 110020725101</t>
  </si>
  <si>
    <t>940 110020724127</t>
  </si>
  <si>
    <t>940 110020724145</t>
  </si>
  <si>
    <t>940 110020724123</t>
  </si>
  <si>
    <t>940 110020724223</t>
  </si>
  <si>
    <t>940 110020723750</t>
  </si>
  <si>
    <t>940 110020725007</t>
  </si>
  <si>
    <t>940 110020724019</t>
  </si>
  <si>
    <t>940 110020724044</t>
  </si>
  <si>
    <t>940 110020724065</t>
  </si>
  <si>
    <t>940 110020724583</t>
  </si>
  <si>
    <t>940 110020725354</t>
  </si>
  <si>
    <t>940 110020723988</t>
  </si>
  <si>
    <t>940 110020724114</t>
  </si>
  <si>
    <t>940 110020725461</t>
  </si>
  <si>
    <t>940 110020724576</t>
  </si>
  <si>
    <t>940 110020724691</t>
  </si>
  <si>
    <t>940 110020724442</t>
  </si>
  <si>
    <t>940 110020724504</t>
  </si>
  <si>
    <t>940 110020723881</t>
  </si>
  <si>
    <t xml:space="preserve">Feet </t>
  </si>
  <si>
    <t>Pasterns</t>
  </si>
  <si>
    <t xml:space="preserve">Legs </t>
  </si>
  <si>
    <t>2</t>
  </si>
  <si>
    <t>1</t>
  </si>
  <si>
    <t xml:space="preserve">Marbling </t>
  </si>
  <si>
    <t>«««««</t>
  </si>
  <si>
    <t xml:space="preserve">Tradie - Coloured </t>
  </si>
  <si>
    <t>Tradie - Coloured</t>
  </si>
  <si>
    <t>LAMBPRO</t>
  </si>
  <si>
    <t>LOT</t>
  </si>
  <si>
    <t>SIRE:</t>
  </si>
  <si>
    <t>DOB:</t>
  </si>
  <si>
    <t>Feet</t>
  </si>
  <si>
    <t>Legs</t>
  </si>
  <si>
    <t>EQ Index</t>
  </si>
  <si>
    <t xml:space="preserve">TCP Index </t>
  </si>
  <si>
    <t>PURCHASER:</t>
  </si>
  <si>
    <t>PRICE: $</t>
  </si>
  <si>
    <t xml:space="preserve">Date of Birth </t>
  </si>
  <si>
    <t xml:space="preserve">Birth Type </t>
  </si>
  <si>
    <t>Triplet</t>
  </si>
  <si>
    <t>Twin</t>
  </si>
  <si>
    <t>Single</t>
  </si>
  <si>
    <t>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</si>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</sst>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Wingdings"/>
      <charset val="2"/>
    </font>
    <font>
      <sz val="11"/>
      <color theme="0"/>
      <name val="Wingdings"/>
      <charset val="2"/>
    </font>
    <font>
      <b/>
      <sz val="10"/>
      <name val="Wingdings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0" borderId="3" xfId="0" applyBorder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NumberFormat="1" applyFont="1"/>
    <xf numFmtId="0" fontId="0" fillId="0" borderId="4" xfId="0" applyBorder="1"/>
    <xf numFmtId="0" fontId="0" fillId="0" borderId="1" xfId="0" applyBorder="1"/>
    <xf numFmtId="14" fontId="0" fillId="0" borderId="5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1DE3-E434-4255-A378-864C8CAD8342}">
  <dimension ref="A1:AF411"/>
  <sheetViews>
    <sheetView tabSelected="1"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ColWidth="8.85546875" defaultRowHeight="15"/>
  <cols>
    <col min="1" max="1" width="11.140625" style="1" bestFit="1" customWidth="1"/>
    <col min="2" max="2" width="19.5703125" style="1" customWidth="1"/>
    <col min="3" max="3" width="17.28515625" style="1" hidden="1" customWidth="1"/>
    <col min="4" max="4" width="8.85546875" style="1"/>
    <col min="5" max="5" width="16.5703125" style="1" hidden="1" customWidth="1"/>
    <col min="6" max="6" width="8.85546875" style="1"/>
    <col min="7" max="7" width="10.5703125" style="13" bestFit="1" customWidth="1"/>
    <col min="8" max="13" width="8.85546875" style="1"/>
    <col min="14" max="14" width="11.7109375" style="1" customWidth="1"/>
    <col min="15" max="31" width="8.85546875" style="1"/>
    <col min="32" max="32" width="13" style="1" bestFit="1" customWidth="1"/>
    <col min="33" max="16384" width="8.85546875" style="1"/>
  </cols>
  <sheetData>
    <row r="1" spans="1:32" s="16" customFormat="1" ht="57" customHeight="1">
      <c r="A1" s="14" t="s">
        <v>2622</v>
      </c>
      <c r="B1" s="14" t="s">
        <v>2623</v>
      </c>
      <c r="C1" s="14" t="s">
        <v>3114</v>
      </c>
      <c r="D1" s="14" t="s">
        <v>2620</v>
      </c>
      <c r="E1" s="14" t="s">
        <v>2679</v>
      </c>
      <c r="F1" s="14" t="s">
        <v>2621</v>
      </c>
      <c r="G1" s="15" t="s">
        <v>3109</v>
      </c>
      <c r="H1" s="14" t="s">
        <v>3110</v>
      </c>
      <c r="I1" s="14" t="s">
        <v>0</v>
      </c>
      <c r="J1" s="14" t="s">
        <v>2669</v>
      </c>
      <c r="K1" s="14" t="s">
        <v>6</v>
      </c>
      <c r="L1" s="14" t="s">
        <v>2670</v>
      </c>
      <c r="M1" s="14" t="s">
        <v>2667</v>
      </c>
      <c r="N1" s="14" t="s">
        <v>2668</v>
      </c>
      <c r="O1" s="14" t="s">
        <v>1</v>
      </c>
      <c r="P1" s="14" t="s">
        <v>2671</v>
      </c>
      <c r="Q1" s="14" t="s">
        <v>2</v>
      </c>
      <c r="R1" s="14" t="s">
        <v>2672</v>
      </c>
      <c r="S1" s="14" t="s">
        <v>3</v>
      </c>
      <c r="T1" s="14" t="s">
        <v>2673</v>
      </c>
      <c r="U1" s="14" t="s">
        <v>4</v>
      </c>
      <c r="V1" s="14" t="s">
        <v>2674</v>
      </c>
      <c r="W1" s="14" t="s">
        <v>5</v>
      </c>
      <c r="X1" s="14" t="s">
        <v>2675</v>
      </c>
      <c r="Y1" s="14" t="s">
        <v>7</v>
      </c>
      <c r="Z1" s="14" t="s">
        <v>2676</v>
      </c>
      <c r="AA1" s="14" t="s">
        <v>2677</v>
      </c>
      <c r="AB1" s="14" t="s">
        <v>2678</v>
      </c>
      <c r="AC1" s="14" t="s">
        <v>3090</v>
      </c>
      <c r="AD1" s="14" t="s">
        <v>3091</v>
      </c>
      <c r="AE1" s="14" t="s">
        <v>3092</v>
      </c>
      <c r="AF1" s="14" t="s">
        <v>3095</v>
      </c>
    </row>
    <row r="2" spans="1:32">
      <c r="A2" s="2">
        <v>1</v>
      </c>
      <c r="B2" s="2" t="s">
        <v>2624</v>
      </c>
      <c r="C2" s="2" t="s">
        <v>48</v>
      </c>
      <c r="D2" s="2" t="s">
        <v>2210</v>
      </c>
      <c r="E2" s="2" t="s">
        <v>2680</v>
      </c>
      <c r="F2" s="2" t="s">
        <v>2628</v>
      </c>
      <c r="G2" s="12">
        <v>44680</v>
      </c>
      <c r="H2" s="2" t="s">
        <v>3113</v>
      </c>
      <c r="I2" s="2" t="s">
        <v>50</v>
      </c>
      <c r="J2" s="2" t="s">
        <v>11</v>
      </c>
      <c r="K2" s="2" t="s">
        <v>59</v>
      </c>
      <c r="L2" s="2" t="s">
        <v>60</v>
      </c>
      <c r="M2" s="2" t="s">
        <v>51</v>
      </c>
      <c r="N2" s="2" t="s">
        <v>13</v>
      </c>
      <c r="O2" s="2" t="s">
        <v>52</v>
      </c>
      <c r="P2" s="2" t="s">
        <v>13</v>
      </c>
      <c r="Q2" s="2" t="s">
        <v>53</v>
      </c>
      <c r="R2" s="2" t="s">
        <v>13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18</v>
      </c>
      <c r="Y2" s="2" t="s">
        <v>61</v>
      </c>
      <c r="Z2" s="2" t="s">
        <v>21</v>
      </c>
      <c r="AA2" s="2" t="s">
        <v>62</v>
      </c>
      <c r="AB2" s="2" t="s">
        <v>49</v>
      </c>
      <c r="AC2" s="2" t="s">
        <v>3093</v>
      </c>
      <c r="AD2" s="2" t="s">
        <v>3094</v>
      </c>
      <c r="AE2" s="2" t="s">
        <v>3093</v>
      </c>
      <c r="AF2" s="17" t="s">
        <v>3115</v>
      </c>
    </row>
    <row r="3" spans="1:32">
      <c r="A3" s="2">
        <v>2</v>
      </c>
      <c r="B3" s="2" t="s">
        <v>2624</v>
      </c>
      <c r="C3" s="2" t="s">
        <v>63</v>
      </c>
      <c r="D3" s="2" t="s">
        <v>2211</v>
      </c>
      <c r="E3" s="2" t="s">
        <v>2681</v>
      </c>
      <c r="F3" s="2" t="s">
        <v>2629</v>
      </c>
      <c r="G3" s="12">
        <v>44683</v>
      </c>
      <c r="H3" s="2" t="s">
        <v>3112</v>
      </c>
      <c r="I3" s="2" t="s">
        <v>65</v>
      </c>
      <c r="J3" s="2" t="s">
        <v>66</v>
      </c>
      <c r="K3" s="2" t="s">
        <v>74</v>
      </c>
      <c r="L3" s="2" t="s">
        <v>34</v>
      </c>
      <c r="M3" s="2" t="s">
        <v>67</v>
      </c>
      <c r="N3" s="2" t="s">
        <v>39</v>
      </c>
      <c r="O3" s="2" t="s">
        <v>68</v>
      </c>
      <c r="P3" s="2" t="s">
        <v>10</v>
      </c>
      <c r="Q3" s="2" t="s">
        <v>69</v>
      </c>
      <c r="R3" s="2" t="s">
        <v>34</v>
      </c>
      <c r="S3" s="2" t="s">
        <v>70</v>
      </c>
      <c r="T3" s="2" t="s">
        <v>22</v>
      </c>
      <c r="U3" s="2" t="s">
        <v>71</v>
      </c>
      <c r="V3" s="2" t="s">
        <v>72</v>
      </c>
      <c r="W3" s="2" t="s">
        <v>73</v>
      </c>
      <c r="X3" s="2" t="s">
        <v>23</v>
      </c>
      <c r="Y3" s="2" t="s">
        <v>75</v>
      </c>
      <c r="Z3" s="2" t="s">
        <v>35</v>
      </c>
      <c r="AA3" s="2" t="s">
        <v>76</v>
      </c>
      <c r="AB3" s="2" t="s">
        <v>64</v>
      </c>
      <c r="AC3" s="2" t="s">
        <v>3093</v>
      </c>
      <c r="AD3" s="2" t="s">
        <v>3093</v>
      </c>
      <c r="AE3" s="2" t="s">
        <v>3094</v>
      </c>
      <c r="AF3" s="17" t="s">
        <v>3115</v>
      </c>
    </row>
    <row r="4" spans="1:32">
      <c r="A4" s="2">
        <v>3</v>
      </c>
      <c r="B4" s="2" t="s">
        <v>2624</v>
      </c>
      <c r="C4" s="2" t="s">
        <v>421</v>
      </c>
      <c r="D4" s="2" t="s">
        <v>2219</v>
      </c>
      <c r="E4" s="2" t="s">
        <v>2682</v>
      </c>
      <c r="F4" s="2" t="s">
        <v>2630</v>
      </c>
      <c r="G4" s="12">
        <v>44680</v>
      </c>
      <c r="H4" s="2" t="s">
        <v>3113</v>
      </c>
      <c r="I4" s="2" t="s">
        <v>305</v>
      </c>
      <c r="J4" s="2" t="s">
        <v>39</v>
      </c>
      <c r="K4" s="2" t="s">
        <v>426</v>
      </c>
      <c r="L4" s="2" t="s">
        <v>13</v>
      </c>
      <c r="M4" s="2" t="s">
        <v>422</v>
      </c>
      <c r="N4" s="2" t="s">
        <v>13</v>
      </c>
      <c r="O4" s="2" t="s">
        <v>284</v>
      </c>
      <c r="P4" s="2" t="s">
        <v>314</v>
      </c>
      <c r="Q4" s="2" t="s">
        <v>90</v>
      </c>
      <c r="R4" s="2" t="s">
        <v>13</v>
      </c>
      <c r="S4" s="2" t="s">
        <v>423</v>
      </c>
      <c r="T4" s="2" t="s">
        <v>21</v>
      </c>
      <c r="U4" s="2" t="s">
        <v>424</v>
      </c>
      <c r="V4" s="2" t="s">
        <v>35</v>
      </c>
      <c r="W4" s="2" t="s">
        <v>425</v>
      </c>
      <c r="X4" s="2" t="s">
        <v>37</v>
      </c>
      <c r="Y4" s="2" t="s">
        <v>427</v>
      </c>
      <c r="Z4" s="2" t="s">
        <v>29</v>
      </c>
      <c r="AA4" s="2" t="s">
        <v>428</v>
      </c>
      <c r="AB4" s="2" t="s">
        <v>417</v>
      </c>
      <c r="AC4" s="2" t="s">
        <v>3093</v>
      </c>
      <c r="AD4" s="2" t="s">
        <v>3093</v>
      </c>
      <c r="AE4" s="2" t="s">
        <v>3094</v>
      </c>
      <c r="AF4" s="17" t="s">
        <v>3115</v>
      </c>
    </row>
    <row r="5" spans="1:32">
      <c r="A5" s="2">
        <v>4</v>
      </c>
      <c r="B5" s="2" t="s">
        <v>2624</v>
      </c>
      <c r="C5" s="2" t="s">
        <v>436</v>
      </c>
      <c r="D5" s="2" t="s">
        <v>2220</v>
      </c>
      <c r="E5" s="2" t="s">
        <v>2683</v>
      </c>
      <c r="F5" s="2" t="s">
        <v>2630</v>
      </c>
      <c r="G5" s="12">
        <v>44701</v>
      </c>
      <c r="H5" s="2" t="s">
        <v>3113</v>
      </c>
      <c r="I5" s="2" t="s">
        <v>87</v>
      </c>
      <c r="J5" s="2" t="s">
        <v>66</v>
      </c>
      <c r="K5" s="2" t="s">
        <v>441</v>
      </c>
      <c r="L5" s="2" t="s">
        <v>34</v>
      </c>
      <c r="M5" s="2" t="s">
        <v>438</v>
      </c>
      <c r="N5" s="2" t="s">
        <v>55</v>
      </c>
      <c r="O5" s="2" t="s">
        <v>439</v>
      </c>
      <c r="P5" s="2" t="s">
        <v>10</v>
      </c>
      <c r="Q5" s="2" t="s">
        <v>224</v>
      </c>
      <c r="R5" s="2" t="s">
        <v>34</v>
      </c>
      <c r="S5" s="2" t="s">
        <v>243</v>
      </c>
      <c r="T5" s="2" t="s">
        <v>18</v>
      </c>
      <c r="U5" s="2" t="s">
        <v>301</v>
      </c>
      <c r="V5" s="2" t="s">
        <v>23</v>
      </c>
      <c r="W5" s="2" t="s">
        <v>440</v>
      </c>
      <c r="X5" s="2" t="s">
        <v>31</v>
      </c>
      <c r="Y5" s="2" t="s">
        <v>418</v>
      </c>
      <c r="Z5" s="2" t="s">
        <v>35</v>
      </c>
      <c r="AA5" s="2" t="s">
        <v>442</v>
      </c>
      <c r="AB5" s="2" t="s">
        <v>437</v>
      </c>
      <c r="AC5" s="2" t="s">
        <v>3093</v>
      </c>
      <c r="AD5" s="2" t="s">
        <v>3093</v>
      </c>
      <c r="AE5" s="2" t="s">
        <v>3093</v>
      </c>
      <c r="AF5" s="17" t="s">
        <v>3115</v>
      </c>
    </row>
    <row r="6" spans="1:32">
      <c r="A6" s="2">
        <v>5</v>
      </c>
      <c r="B6" s="2" t="s">
        <v>2624</v>
      </c>
      <c r="C6" s="2" t="s">
        <v>517</v>
      </c>
      <c r="D6" s="2" t="s">
        <v>2227</v>
      </c>
      <c r="E6" s="2" t="s">
        <v>2684</v>
      </c>
      <c r="F6" s="2" t="s">
        <v>2631</v>
      </c>
      <c r="G6" s="12">
        <v>44685</v>
      </c>
      <c r="H6" s="2" t="s">
        <v>3111</v>
      </c>
      <c r="I6" s="2" t="s">
        <v>145</v>
      </c>
      <c r="J6" s="2" t="s">
        <v>66</v>
      </c>
      <c r="K6" s="2" t="s">
        <v>521</v>
      </c>
      <c r="L6" s="2" t="s">
        <v>26</v>
      </c>
      <c r="M6" s="2" t="s">
        <v>519</v>
      </c>
      <c r="N6" s="2" t="s">
        <v>26</v>
      </c>
      <c r="O6" s="2" t="s">
        <v>427</v>
      </c>
      <c r="P6" s="2" t="s">
        <v>11</v>
      </c>
      <c r="Q6" s="2" t="s">
        <v>520</v>
      </c>
      <c r="R6" s="2" t="s">
        <v>26</v>
      </c>
      <c r="S6" s="2" t="s">
        <v>486</v>
      </c>
      <c r="T6" s="2" t="s">
        <v>8</v>
      </c>
      <c r="U6" s="2" t="s">
        <v>53</v>
      </c>
      <c r="V6" s="2" t="s">
        <v>77</v>
      </c>
      <c r="W6" s="2" t="s">
        <v>83</v>
      </c>
      <c r="X6" s="2" t="s">
        <v>77</v>
      </c>
      <c r="Y6" s="2" t="s">
        <v>522</v>
      </c>
      <c r="Z6" s="2" t="s">
        <v>72</v>
      </c>
      <c r="AA6" s="2" t="s">
        <v>523</v>
      </c>
      <c r="AB6" s="2" t="s">
        <v>518</v>
      </c>
      <c r="AC6" s="2" t="s">
        <v>3093</v>
      </c>
      <c r="AD6" s="2" t="s">
        <v>3094</v>
      </c>
      <c r="AE6" s="2" t="s">
        <v>3093</v>
      </c>
      <c r="AF6" s="17" t="s">
        <v>3115</v>
      </c>
    </row>
    <row r="7" spans="1:32">
      <c r="A7" s="2">
        <v>6</v>
      </c>
      <c r="B7" s="2" t="s">
        <v>2624</v>
      </c>
      <c r="C7" s="2" t="s">
        <v>535</v>
      </c>
      <c r="D7" s="2" t="s">
        <v>2229</v>
      </c>
      <c r="E7" s="2" t="s">
        <v>2685</v>
      </c>
      <c r="F7" s="2" t="s">
        <v>2630</v>
      </c>
      <c r="G7" s="12">
        <v>44700</v>
      </c>
      <c r="H7" s="2" t="s">
        <v>3113</v>
      </c>
      <c r="I7" s="2" t="s">
        <v>537</v>
      </c>
      <c r="J7" s="2" t="s">
        <v>55</v>
      </c>
      <c r="K7" s="2" t="s">
        <v>292</v>
      </c>
      <c r="L7" s="2" t="s">
        <v>26</v>
      </c>
      <c r="M7" s="2" t="s">
        <v>538</v>
      </c>
      <c r="N7" s="2" t="s">
        <v>39</v>
      </c>
      <c r="O7" s="2" t="s">
        <v>539</v>
      </c>
      <c r="P7" s="2" t="s">
        <v>10</v>
      </c>
      <c r="Q7" s="2" t="s">
        <v>105</v>
      </c>
      <c r="R7" s="2" t="s">
        <v>34</v>
      </c>
      <c r="S7" s="2" t="s">
        <v>540</v>
      </c>
      <c r="T7" s="2" t="s">
        <v>57</v>
      </c>
      <c r="U7" s="2" t="s">
        <v>541</v>
      </c>
      <c r="V7" s="2" t="s">
        <v>37</v>
      </c>
      <c r="W7" s="2" t="s">
        <v>542</v>
      </c>
      <c r="X7" s="2" t="s">
        <v>77</v>
      </c>
      <c r="Y7" s="2" t="s">
        <v>235</v>
      </c>
      <c r="Z7" s="2" t="s">
        <v>46</v>
      </c>
      <c r="AA7" s="2" t="s">
        <v>543</v>
      </c>
      <c r="AB7" s="2" t="s">
        <v>536</v>
      </c>
      <c r="AC7" s="2" t="s">
        <v>3093</v>
      </c>
      <c r="AD7" s="2" t="s">
        <v>3093</v>
      </c>
      <c r="AE7" s="2" t="s">
        <v>3093</v>
      </c>
      <c r="AF7" s="17" t="s">
        <v>3115</v>
      </c>
    </row>
    <row r="8" spans="1:32">
      <c r="A8" s="2">
        <v>7</v>
      </c>
      <c r="B8" s="2" t="s">
        <v>2624</v>
      </c>
      <c r="C8" s="2" t="s">
        <v>751</v>
      </c>
      <c r="D8" s="2" t="s">
        <v>2249</v>
      </c>
      <c r="E8" s="2" t="s">
        <v>2686</v>
      </c>
      <c r="F8" s="2" t="s">
        <v>2632</v>
      </c>
      <c r="G8" s="12">
        <v>44696</v>
      </c>
      <c r="H8" s="2" t="s">
        <v>3113</v>
      </c>
      <c r="I8" s="2" t="s">
        <v>279</v>
      </c>
      <c r="J8" s="2" t="s">
        <v>16</v>
      </c>
      <c r="K8" s="2" t="s">
        <v>679</v>
      </c>
      <c r="L8" s="2" t="s">
        <v>39</v>
      </c>
      <c r="M8" s="2" t="s">
        <v>752</v>
      </c>
      <c r="N8" s="2" t="s">
        <v>16</v>
      </c>
      <c r="O8" s="2" t="s">
        <v>430</v>
      </c>
      <c r="P8" s="2" t="s">
        <v>34</v>
      </c>
      <c r="Q8" s="2" t="s">
        <v>363</v>
      </c>
      <c r="R8" s="2" t="s">
        <v>55</v>
      </c>
      <c r="S8" s="2" t="s">
        <v>158</v>
      </c>
      <c r="T8" s="2" t="s">
        <v>8</v>
      </c>
      <c r="U8" s="2" t="s">
        <v>388</v>
      </c>
      <c r="V8" s="2" t="s">
        <v>77</v>
      </c>
      <c r="W8" s="2" t="s">
        <v>106</v>
      </c>
      <c r="X8" s="2" t="s">
        <v>77</v>
      </c>
      <c r="Y8" s="2" t="s">
        <v>355</v>
      </c>
      <c r="Z8" s="2" t="s">
        <v>72</v>
      </c>
      <c r="AA8" s="2" t="s">
        <v>715</v>
      </c>
      <c r="AB8" s="2" t="s">
        <v>747</v>
      </c>
      <c r="AC8" s="2" t="s">
        <v>3093</v>
      </c>
      <c r="AD8" s="2" t="s">
        <v>3093</v>
      </c>
      <c r="AE8" s="2" t="s">
        <v>3094</v>
      </c>
      <c r="AF8" s="17" t="s">
        <v>3115</v>
      </c>
    </row>
    <row r="9" spans="1:32">
      <c r="A9" s="2">
        <v>8</v>
      </c>
      <c r="B9" s="2" t="s">
        <v>2624</v>
      </c>
      <c r="C9" s="2" t="s">
        <v>906</v>
      </c>
      <c r="D9" s="2" t="s">
        <v>2267</v>
      </c>
      <c r="E9" s="2" t="s">
        <v>2687</v>
      </c>
      <c r="F9" s="2" t="s">
        <v>2633</v>
      </c>
      <c r="G9" s="12">
        <v>44683</v>
      </c>
      <c r="H9" s="2" t="s">
        <v>3112</v>
      </c>
      <c r="I9" s="2" t="s">
        <v>507</v>
      </c>
      <c r="J9" s="2" t="s">
        <v>21</v>
      </c>
      <c r="K9" s="2" t="s">
        <v>908</v>
      </c>
      <c r="L9" s="2" t="s">
        <v>39</v>
      </c>
      <c r="M9" s="2" t="s">
        <v>490</v>
      </c>
      <c r="N9" s="2" t="s">
        <v>34</v>
      </c>
      <c r="O9" s="2" t="s">
        <v>491</v>
      </c>
      <c r="P9" s="2" t="s">
        <v>11</v>
      </c>
      <c r="Q9" s="2" t="s">
        <v>43</v>
      </c>
      <c r="R9" s="2" t="s">
        <v>26</v>
      </c>
      <c r="S9" s="2" t="s">
        <v>486</v>
      </c>
      <c r="T9" s="2" t="s">
        <v>22</v>
      </c>
      <c r="U9" s="2" t="s">
        <v>681</v>
      </c>
      <c r="V9" s="2" t="s">
        <v>31</v>
      </c>
      <c r="W9" s="2" t="s">
        <v>280</v>
      </c>
      <c r="X9" s="2" t="s">
        <v>31</v>
      </c>
      <c r="Y9" s="2" t="s">
        <v>187</v>
      </c>
      <c r="Z9" s="2" t="s">
        <v>72</v>
      </c>
      <c r="AA9" s="2" t="s">
        <v>909</v>
      </c>
      <c r="AB9" s="2" t="s">
        <v>907</v>
      </c>
      <c r="AC9" s="2" t="s">
        <v>3093</v>
      </c>
      <c r="AD9" s="2" t="s">
        <v>3093</v>
      </c>
      <c r="AE9" s="2" t="s">
        <v>2627</v>
      </c>
      <c r="AF9" s="17" t="s">
        <v>3115</v>
      </c>
    </row>
    <row r="10" spans="1:32">
      <c r="A10" s="2">
        <v>9</v>
      </c>
      <c r="B10" s="2" t="s">
        <v>2624</v>
      </c>
      <c r="C10" s="2" t="s">
        <v>956</v>
      </c>
      <c r="D10" s="2" t="s">
        <v>2272</v>
      </c>
      <c r="E10" s="2" t="s">
        <v>2688</v>
      </c>
      <c r="F10" s="2" t="s">
        <v>2630</v>
      </c>
      <c r="G10" s="12">
        <v>44703</v>
      </c>
      <c r="H10" s="2" t="s">
        <v>3112</v>
      </c>
      <c r="I10" s="2" t="s">
        <v>387</v>
      </c>
      <c r="J10" s="2" t="s">
        <v>66</v>
      </c>
      <c r="K10" s="2" t="s">
        <v>550</v>
      </c>
      <c r="L10" s="2" t="s">
        <v>34</v>
      </c>
      <c r="M10" s="2" t="s">
        <v>879</v>
      </c>
      <c r="N10" s="2" t="s">
        <v>55</v>
      </c>
      <c r="O10" s="2" t="s">
        <v>336</v>
      </c>
      <c r="P10" s="2" t="s">
        <v>10</v>
      </c>
      <c r="Q10" s="2" t="s">
        <v>363</v>
      </c>
      <c r="R10" s="2" t="s">
        <v>34</v>
      </c>
      <c r="S10" s="2" t="s">
        <v>40</v>
      </c>
      <c r="T10" s="2" t="s">
        <v>18</v>
      </c>
      <c r="U10" s="2" t="s">
        <v>583</v>
      </c>
      <c r="V10" s="2" t="s">
        <v>77</v>
      </c>
      <c r="W10" s="2" t="s">
        <v>958</v>
      </c>
      <c r="X10" s="2" t="s">
        <v>47</v>
      </c>
      <c r="Y10" s="2" t="s">
        <v>649</v>
      </c>
      <c r="Z10" s="2" t="s">
        <v>72</v>
      </c>
      <c r="AA10" s="2" t="s">
        <v>959</v>
      </c>
      <c r="AB10" s="2" t="s">
        <v>957</v>
      </c>
      <c r="AC10" s="2" t="s">
        <v>2627</v>
      </c>
      <c r="AD10" s="2" t="s">
        <v>3093</v>
      </c>
      <c r="AE10" s="2" t="s">
        <v>3093</v>
      </c>
      <c r="AF10" s="17" t="s">
        <v>3115</v>
      </c>
    </row>
    <row r="11" spans="1:32">
      <c r="A11" s="2">
        <v>10</v>
      </c>
      <c r="B11" s="2" t="s">
        <v>2624</v>
      </c>
      <c r="C11" s="2" t="s">
        <v>982</v>
      </c>
      <c r="D11" s="2" t="s">
        <v>2277</v>
      </c>
      <c r="E11" s="2" t="s">
        <v>2689</v>
      </c>
      <c r="F11" s="2" t="s">
        <v>2634</v>
      </c>
      <c r="G11" s="12">
        <v>44677</v>
      </c>
      <c r="H11" s="2" t="s">
        <v>3112</v>
      </c>
      <c r="I11" s="2" t="s">
        <v>346</v>
      </c>
      <c r="J11" s="2" t="s">
        <v>55</v>
      </c>
      <c r="K11" s="2" t="s">
        <v>985</v>
      </c>
      <c r="L11" s="2" t="s">
        <v>26</v>
      </c>
      <c r="M11" s="2" t="s">
        <v>984</v>
      </c>
      <c r="N11" s="2" t="s">
        <v>10</v>
      </c>
      <c r="O11" s="2" t="s">
        <v>336</v>
      </c>
      <c r="P11" s="2" t="s">
        <v>13</v>
      </c>
      <c r="Q11" s="2" t="s">
        <v>261</v>
      </c>
      <c r="R11" s="2" t="s">
        <v>10</v>
      </c>
      <c r="S11" s="2" t="s">
        <v>304</v>
      </c>
      <c r="T11" s="2" t="s">
        <v>8</v>
      </c>
      <c r="U11" s="2" t="s">
        <v>576</v>
      </c>
      <c r="V11" s="2" t="s">
        <v>31</v>
      </c>
      <c r="W11" s="2" t="s">
        <v>127</v>
      </c>
      <c r="X11" s="2" t="s">
        <v>31</v>
      </c>
      <c r="Y11" s="2" t="s">
        <v>620</v>
      </c>
      <c r="Z11" s="2" t="s">
        <v>35</v>
      </c>
      <c r="AA11" s="2" t="s">
        <v>587</v>
      </c>
      <c r="AB11" s="2" t="s">
        <v>983</v>
      </c>
      <c r="AC11" s="2" t="s">
        <v>2627</v>
      </c>
      <c r="AD11" s="2" t="s">
        <v>3093</v>
      </c>
      <c r="AE11" s="2" t="s">
        <v>3093</v>
      </c>
      <c r="AF11" s="17" t="s">
        <v>3115</v>
      </c>
    </row>
    <row r="12" spans="1:32">
      <c r="A12" s="2">
        <v>11</v>
      </c>
      <c r="B12" s="2" t="s">
        <v>2624</v>
      </c>
      <c r="C12" s="2" t="s">
        <v>1007</v>
      </c>
      <c r="D12" s="2" t="s">
        <v>2281</v>
      </c>
      <c r="E12" s="2" t="s">
        <v>2690</v>
      </c>
      <c r="F12" s="2" t="s">
        <v>2633</v>
      </c>
      <c r="G12" s="12">
        <v>44680</v>
      </c>
      <c r="H12" s="2" t="s">
        <v>3113</v>
      </c>
      <c r="I12" s="2" t="s">
        <v>101</v>
      </c>
      <c r="J12" s="2" t="s">
        <v>26</v>
      </c>
      <c r="K12" s="2" t="s">
        <v>1010</v>
      </c>
      <c r="L12" s="2" t="s">
        <v>13</v>
      </c>
      <c r="M12" s="2" t="s">
        <v>1008</v>
      </c>
      <c r="N12" s="2" t="s">
        <v>11</v>
      </c>
      <c r="O12" s="2" t="s">
        <v>427</v>
      </c>
      <c r="P12" s="2" t="s">
        <v>13</v>
      </c>
      <c r="Q12" s="2" t="s">
        <v>147</v>
      </c>
      <c r="R12" s="2" t="s">
        <v>11</v>
      </c>
      <c r="S12" s="2" t="s">
        <v>1009</v>
      </c>
      <c r="T12" s="2" t="s">
        <v>16</v>
      </c>
      <c r="U12" s="2" t="s">
        <v>424</v>
      </c>
      <c r="V12" s="2" t="s">
        <v>8</v>
      </c>
      <c r="W12" s="2" t="s">
        <v>216</v>
      </c>
      <c r="X12" s="2" t="s">
        <v>29</v>
      </c>
      <c r="Y12" s="2" t="s">
        <v>910</v>
      </c>
      <c r="Z12" s="2" t="s">
        <v>57</v>
      </c>
      <c r="AA12" s="2" t="s">
        <v>1011</v>
      </c>
      <c r="AB12" s="2" t="s">
        <v>1005</v>
      </c>
      <c r="AC12" s="2" t="s">
        <v>3093</v>
      </c>
      <c r="AD12" s="2" t="s">
        <v>2627</v>
      </c>
      <c r="AE12" s="2" t="s">
        <v>2627</v>
      </c>
      <c r="AF12" s="17" t="s">
        <v>3115</v>
      </c>
    </row>
    <row r="13" spans="1:32">
      <c r="A13" s="2">
        <v>12</v>
      </c>
      <c r="B13" s="2" t="s">
        <v>2624</v>
      </c>
      <c r="C13" s="2" t="s">
        <v>1023</v>
      </c>
      <c r="D13" s="2" t="s">
        <v>2283</v>
      </c>
      <c r="E13" s="2" t="s">
        <v>2691</v>
      </c>
      <c r="F13" s="2" t="s">
        <v>2635</v>
      </c>
      <c r="G13" s="12">
        <v>44682</v>
      </c>
      <c r="H13" s="2" t="s">
        <v>3112</v>
      </c>
      <c r="I13" s="2" t="s">
        <v>265</v>
      </c>
      <c r="J13" s="2" t="s">
        <v>66</v>
      </c>
      <c r="K13" s="2" t="s">
        <v>1026</v>
      </c>
      <c r="L13" s="2" t="s">
        <v>26</v>
      </c>
      <c r="M13" s="2" t="s">
        <v>1024</v>
      </c>
      <c r="N13" s="2" t="s">
        <v>26</v>
      </c>
      <c r="O13" s="2" t="s">
        <v>268</v>
      </c>
      <c r="P13" s="2" t="s">
        <v>13</v>
      </c>
      <c r="Q13" s="2" t="s">
        <v>453</v>
      </c>
      <c r="R13" s="2" t="s">
        <v>10</v>
      </c>
      <c r="S13" s="2" t="s">
        <v>306</v>
      </c>
      <c r="T13" s="2" t="s">
        <v>29</v>
      </c>
      <c r="U13" s="2" t="s">
        <v>103</v>
      </c>
      <c r="V13" s="2" t="s">
        <v>36</v>
      </c>
      <c r="W13" s="2" t="s">
        <v>1025</v>
      </c>
      <c r="X13" s="2" t="s">
        <v>36</v>
      </c>
      <c r="Y13" s="2" t="s">
        <v>591</v>
      </c>
      <c r="Z13" s="2" t="s">
        <v>72</v>
      </c>
      <c r="AA13" s="2" t="s">
        <v>781</v>
      </c>
      <c r="AB13" s="2" t="s">
        <v>750</v>
      </c>
      <c r="AC13" s="2" t="s">
        <v>3093</v>
      </c>
      <c r="AD13" s="2" t="s">
        <v>3094</v>
      </c>
      <c r="AE13" s="2" t="s">
        <v>3093</v>
      </c>
      <c r="AF13" s="17" t="s">
        <v>3115</v>
      </c>
    </row>
    <row r="14" spans="1:32">
      <c r="A14" s="2">
        <v>13</v>
      </c>
      <c r="B14" s="2" t="s">
        <v>2624</v>
      </c>
      <c r="C14" s="2" t="s">
        <v>1047</v>
      </c>
      <c r="D14" s="2" t="s">
        <v>2287</v>
      </c>
      <c r="E14" s="2" t="s">
        <v>2692</v>
      </c>
      <c r="F14" s="2" t="s">
        <v>2634</v>
      </c>
      <c r="G14" s="12">
        <v>44694</v>
      </c>
      <c r="H14" s="2" t="s">
        <v>3112</v>
      </c>
      <c r="I14" s="2" t="s">
        <v>38</v>
      </c>
      <c r="J14" s="2" t="s">
        <v>66</v>
      </c>
      <c r="K14" s="2" t="s">
        <v>512</v>
      </c>
      <c r="L14" s="2" t="s">
        <v>39</v>
      </c>
      <c r="M14" s="2" t="s">
        <v>813</v>
      </c>
      <c r="N14" s="2" t="s">
        <v>66</v>
      </c>
      <c r="O14" s="2" t="s">
        <v>161</v>
      </c>
      <c r="P14" s="2" t="s">
        <v>26</v>
      </c>
      <c r="Q14" s="2" t="s">
        <v>215</v>
      </c>
      <c r="R14" s="2" t="s">
        <v>39</v>
      </c>
      <c r="S14" s="2" t="s">
        <v>236</v>
      </c>
      <c r="T14" s="2" t="s">
        <v>8</v>
      </c>
      <c r="U14" s="2" t="s">
        <v>103</v>
      </c>
      <c r="V14" s="2" t="s">
        <v>31</v>
      </c>
      <c r="W14" s="2" t="s">
        <v>740</v>
      </c>
      <c r="X14" s="2" t="s">
        <v>31</v>
      </c>
      <c r="Y14" s="2" t="s">
        <v>187</v>
      </c>
      <c r="Z14" s="2" t="s">
        <v>72</v>
      </c>
      <c r="AA14" s="2" t="s">
        <v>456</v>
      </c>
      <c r="AB14" s="2" t="s">
        <v>1048</v>
      </c>
      <c r="AC14" s="2" t="s">
        <v>2627</v>
      </c>
      <c r="AD14" s="2" t="s">
        <v>3093</v>
      </c>
      <c r="AE14" s="2" t="s">
        <v>3093</v>
      </c>
      <c r="AF14" s="17" t="s">
        <v>3115</v>
      </c>
    </row>
    <row r="15" spans="1:32">
      <c r="A15" s="2">
        <v>14</v>
      </c>
      <c r="B15" s="2" t="s">
        <v>2624</v>
      </c>
      <c r="C15" s="2" t="s">
        <v>1273</v>
      </c>
      <c r="D15" s="2" t="s">
        <v>2323</v>
      </c>
      <c r="E15" s="2" t="s">
        <v>2693</v>
      </c>
      <c r="F15" s="2" t="s">
        <v>2636</v>
      </c>
      <c r="G15" s="12">
        <v>44684</v>
      </c>
      <c r="H15" s="2" t="s">
        <v>3113</v>
      </c>
      <c r="I15" s="2" t="s">
        <v>265</v>
      </c>
      <c r="J15" s="2" t="s">
        <v>21</v>
      </c>
      <c r="K15" s="2" t="s">
        <v>1069</v>
      </c>
      <c r="L15" s="2" t="s">
        <v>34</v>
      </c>
      <c r="M15" s="2" t="s">
        <v>312</v>
      </c>
      <c r="N15" s="2" t="s">
        <v>34</v>
      </c>
      <c r="O15" s="2" t="s">
        <v>327</v>
      </c>
      <c r="P15" s="2" t="s">
        <v>11</v>
      </c>
      <c r="Q15" s="2" t="s">
        <v>431</v>
      </c>
      <c r="R15" s="2" t="s">
        <v>26</v>
      </c>
      <c r="S15" s="2" t="s">
        <v>547</v>
      </c>
      <c r="T15" s="2" t="s">
        <v>29</v>
      </c>
      <c r="U15" s="2" t="s">
        <v>17</v>
      </c>
      <c r="V15" s="2" t="s">
        <v>31</v>
      </c>
      <c r="W15" s="2" t="s">
        <v>622</v>
      </c>
      <c r="X15" s="2" t="s">
        <v>31</v>
      </c>
      <c r="Y15" s="2" t="s">
        <v>471</v>
      </c>
      <c r="Z15" s="2" t="s">
        <v>72</v>
      </c>
      <c r="AA15" s="2" t="s">
        <v>1049</v>
      </c>
      <c r="AB15" s="2" t="s">
        <v>1274</v>
      </c>
      <c r="AC15" s="2" t="s">
        <v>3093</v>
      </c>
      <c r="AD15" s="2" t="s">
        <v>3093</v>
      </c>
      <c r="AE15" s="2" t="s">
        <v>2627</v>
      </c>
      <c r="AF15" s="17" t="s">
        <v>3115</v>
      </c>
    </row>
    <row r="16" spans="1:32">
      <c r="A16" s="2">
        <v>15</v>
      </c>
      <c r="B16" s="2" t="s">
        <v>2624</v>
      </c>
      <c r="C16" s="2" t="s">
        <v>1278</v>
      </c>
      <c r="D16" s="2" t="s">
        <v>2324</v>
      </c>
      <c r="E16" s="2" t="s">
        <v>2694</v>
      </c>
      <c r="F16" s="2" t="s">
        <v>2630</v>
      </c>
      <c r="G16" s="12">
        <v>44700</v>
      </c>
      <c r="H16" s="2" t="s">
        <v>3113</v>
      </c>
      <c r="I16" s="2" t="s">
        <v>87</v>
      </c>
      <c r="J16" s="2" t="s">
        <v>55</v>
      </c>
      <c r="K16" s="2" t="s">
        <v>1280</v>
      </c>
      <c r="L16" s="2" t="s">
        <v>26</v>
      </c>
      <c r="M16" s="2" t="s">
        <v>868</v>
      </c>
      <c r="N16" s="2" t="s">
        <v>39</v>
      </c>
      <c r="O16" s="2" t="s">
        <v>684</v>
      </c>
      <c r="P16" s="2" t="s">
        <v>11</v>
      </c>
      <c r="Q16" s="2" t="s">
        <v>1021</v>
      </c>
      <c r="R16" s="2" t="s">
        <v>26</v>
      </c>
      <c r="S16" s="2" t="s">
        <v>113</v>
      </c>
      <c r="T16" s="2" t="s">
        <v>57</v>
      </c>
      <c r="U16" s="2" t="s">
        <v>90</v>
      </c>
      <c r="V16" s="2" t="s">
        <v>23</v>
      </c>
      <c r="W16" s="2" t="s">
        <v>894</v>
      </c>
      <c r="X16" s="2" t="s">
        <v>31</v>
      </c>
      <c r="Y16" s="2" t="s">
        <v>1097</v>
      </c>
      <c r="Z16" s="2" t="s">
        <v>35</v>
      </c>
      <c r="AA16" s="2" t="s">
        <v>1281</v>
      </c>
      <c r="AB16" s="2" t="s">
        <v>1279</v>
      </c>
      <c r="AC16" s="2" t="s">
        <v>2627</v>
      </c>
      <c r="AD16" s="2" t="s">
        <v>2627</v>
      </c>
      <c r="AE16" s="2" t="s">
        <v>3093</v>
      </c>
      <c r="AF16" s="17" t="s">
        <v>3115</v>
      </c>
    </row>
    <row r="17" spans="1:32">
      <c r="A17" s="2">
        <v>16</v>
      </c>
      <c r="B17" s="2" t="s">
        <v>2624</v>
      </c>
      <c r="C17" s="2" t="s">
        <v>1343</v>
      </c>
      <c r="D17" s="2" t="s">
        <v>2339</v>
      </c>
      <c r="E17" s="2" t="s">
        <v>2695</v>
      </c>
      <c r="F17" s="2" t="s">
        <v>2635</v>
      </c>
      <c r="G17" s="12">
        <v>44684</v>
      </c>
      <c r="H17" s="2" t="s">
        <v>3112</v>
      </c>
      <c r="I17" s="2" t="s">
        <v>120</v>
      </c>
      <c r="J17" s="2" t="s">
        <v>10</v>
      </c>
      <c r="K17" s="2" t="s">
        <v>656</v>
      </c>
      <c r="L17" s="2" t="s">
        <v>60</v>
      </c>
      <c r="M17" s="2" t="s">
        <v>1345</v>
      </c>
      <c r="N17" s="2" t="s">
        <v>13</v>
      </c>
      <c r="O17" s="2" t="s">
        <v>309</v>
      </c>
      <c r="P17" s="2" t="s">
        <v>11</v>
      </c>
      <c r="Q17" s="2" t="s">
        <v>168</v>
      </c>
      <c r="R17" s="2" t="s">
        <v>11</v>
      </c>
      <c r="S17" s="2" t="s">
        <v>430</v>
      </c>
      <c r="T17" s="2" t="s">
        <v>66</v>
      </c>
      <c r="U17" s="2" t="s">
        <v>19</v>
      </c>
      <c r="V17" s="2" t="s">
        <v>8</v>
      </c>
      <c r="W17" s="2" t="s">
        <v>304</v>
      </c>
      <c r="X17" s="2" t="s">
        <v>29</v>
      </c>
      <c r="Y17" s="2" t="s">
        <v>652</v>
      </c>
      <c r="Z17" s="2" t="s">
        <v>57</v>
      </c>
      <c r="AA17" s="2" t="s">
        <v>1346</v>
      </c>
      <c r="AB17" s="2" t="s">
        <v>1344</v>
      </c>
      <c r="AC17" s="2" t="s">
        <v>3093</v>
      </c>
      <c r="AD17" s="2" t="s">
        <v>3093</v>
      </c>
      <c r="AE17" s="2" t="s">
        <v>2627</v>
      </c>
      <c r="AF17" s="17" t="s">
        <v>3115</v>
      </c>
    </row>
    <row r="18" spans="1:32">
      <c r="A18" s="2">
        <v>17</v>
      </c>
      <c r="B18" s="2" t="s">
        <v>2624</v>
      </c>
      <c r="C18" s="2" t="s">
        <v>1359</v>
      </c>
      <c r="D18" s="2" t="s">
        <v>2342</v>
      </c>
      <c r="E18" s="2" t="s">
        <v>2696</v>
      </c>
      <c r="F18" s="2" t="s">
        <v>2637</v>
      </c>
      <c r="G18" s="12">
        <v>44683</v>
      </c>
      <c r="H18" s="2" t="s">
        <v>3112</v>
      </c>
      <c r="I18" s="2" t="s">
        <v>891</v>
      </c>
      <c r="J18" s="2" t="s">
        <v>21</v>
      </c>
      <c r="K18" s="2" t="s">
        <v>435</v>
      </c>
      <c r="L18" s="2" t="s">
        <v>39</v>
      </c>
      <c r="M18" s="2" t="s">
        <v>1360</v>
      </c>
      <c r="N18" s="2" t="s">
        <v>39</v>
      </c>
      <c r="O18" s="2" t="s">
        <v>586</v>
      </c>
      <c r="P18" s="2" t="s">
        <v>11</v>
      </c>
      <c r="Q18" s="2" t="s">
        <v>369</v>
      </c>
      <c r="R18" s="2" t="s">
        <v>34</v>
      </c>
      <c r="S18" s="2" t="s">
        <v>241</v>
      </c>
      <c r="T18" s="2" t="s">
        <v>22</v>
      </c>
      <c r="U18" s="2" t="s">
        <v>256</v>
      </c>
      <c r="V18" s="2" t="s">
        <v>36</v>
      </c>
      <c r="W18" s="2" t="s">
        <v>1298</v>
      </c>
      <c r="X18" s="2" t="s">
        <v>36</v>
      </c>
      <c r="Y18" s="2" t="s">
        <v>100</v>
      </c>
      <c r="Z18" s="2" t="s">
        <v>37</v>
      </c>
      <c r="AA18" s="2" t="s">
        <v>1361</v>
      </c>
      <c r="AB18" s="2" t="s">
        <v>1056</v>
      </c>
      <c r="AC18" s="2" t="s">
        <v>2627</v>
      </c>
      <c r="AD18" s="2" t="s">
        <v>2627</v>
      </c>
      <c r="AE18" s="2" t="s">
        <v>2627</v>
      </c>
      <c r="AF18" s="17" t="s">
        <v>3096</v>
      </c>
    </row>
    <row r="19" spans="1:32">
      <c r="A19" s="2">
        <v>18</v>
      </c>
      <c r="B19" s="2" t="s">
        <v>2624</v>
      </c>
      <c r="C19" s="2" t="s">
        <v>1413</v>
      </c>
      <c r="D19" s="2" t="s">
        <v>2355</v>
      </c>
      <c r="E19" s="2" t="s">
        <v>2697</v>
      </c>
      <c r="F19" s="2" t="s">
        <v>2636</v>
      </c>
      <c r="G19" s="12">
        <v>44684</v>
      </c>
      <c r="H19" s="2" t="s">
        <v>3112</v>
      </c>
      <c r="I19" s="2" t="s">
        <v>700</v>
      </c>
      <c r="J19" s="2" t="s">
        <v>57</v>
      </c>
      <c r="K19" s="2" t="s">
        <v>1370</v>
      </c>
      <c r="L19" s="2" t="s">
        <v>39</v>
      </c>
      <c r="M19" s="2" t="s">
        <v>875</v>
      </c>
      <c r="N19" s="2" t="s">
        <v>39</v>
      </c>
      <c r="O19" s="2" t="s">
        <v>122</v>
      </c>
      <c r="P19" s="2" t="s">
        <v>10</v>
      </c>
      <c r="Q19" s="2" t="s">
        <v>380</v>
      </c>
      <c r="R19" s="2" t="s">
        <v>34</v>
      </c>
      <c r="S19" s="2" t="s">
        <v>108</v>
      </c>
      <c r="T19" s="2" t="s">
        <v>22</v>
      </c>
      <c r="U19" s="2" t="s">
        <v>123</v>
      </c>
      <c r="V19" s="2" t="s">
        <v>47</v>
      </c>
      <c r="W19" s="2" t="s">
        <v>1414</v>
      </c>
      <c r="X19" s="2" t="s">
        <v>36</v>
      </c>
      <c r="Y19" s="2" t="s">
        <v>542</v>
      </c>
      <c r="Z19" s="2" t="s">
        <v>37</v>
      </c>
      <c r="AA19" s="2" t="s">
        <v>1415</v>
      </c>
      <c r="AB19" s="2" t="s">
        <v>835</v>
      </c>
      <c r="AC19" s="2" t="s">
        <v>3093</v>
      </c>
      <c r="AD19" s="2" t="s">
        <v>3094</v>
      </c>
      <c r="AE19" s="2" t="s">
        <v>2627</v>
      </c>
      <c r="AF19" s="17" t="s">
        <v>3115</v>
      </c>
    </row>
    <row r="20" spans="1:32">
      <c r="A20" s="2">
        <v>19</v>
      </c>
      <c r="B20" s="2" t="s">
        <v>2624</v>
      </c>
      <c r="C20" s="2" t="s">
        <v>1633</v>
      </c>
      <c r="D20" s="2" t="s">
        <v>2409</v>
      </c>
      <c r="E20" s="2" t="s">
        <v>2698</v>
      </c>
      <c r="F20" s="2" t="s">
        <v>2638</v>
      </c>
      <c r="G20" s="12">
        <v>44678</v>
      </c>
      <c r="H20" s="2" t="s">
        <v>3112</v>
      </c>
      <c r="I20" s="2" t="s">
        <v>229</v>
      </c>
      <c r="J20" s="2" t="s">
        <v>66</v>
      </c>
      <c r="K20" s="2" t="s">
        <v>880</v>
      </c>
      <c r="L20" s="2" t="s">
        <v>26</v>
      </c>
      <c r="M20" s="2" t="s">
        <v>1339</v>
      </c>
      <c r="N20" s="2" t="s">
        <v>10</v>
      </c>
      <c r="O20" s="2" t="s">
        <v>433</v>
      </c>
      <c r="P20" s="2" t="s">
        <v>60</v>
      </c>
      <c r="Q20" s="2" t="s">
        <v>82</v>
      </c>
      <c r="R20" s="2" t="s">
        <v>10</v>
      </c>
      <c r="S20" s="2" t="s">
        <v>96</v>
      </c>
      <c r="T20" s="2" t="s">
        <v>8</v>
      </c>
      <c r="U20" s="2" t="s">
        <v>681</v>
      </c>
      <c r="V20" s="2" t="s">
        <v>31</v>
      </c>
      <c r="W20" s="2" t="s">
        <v>1074</v>
      </c>
      <c r="X20" s="2" t="s">
        <v>47</v>
      </c>
      <c r="Y20" s="2" t="s">
        <v>83</v>
      </c>
      <c r="Z20" s="2" t="s">
        <v>35</v>
      </c>
      <c r="AA20" s="2" t="s">
        <v>1426</v>
      </c>
      <c r="AB20" s="2" t="s">
        <v>1634</v>
      </c>
      <c r="AC20" s="2" t="s">
        <v>3093</v>
      </c>
      <c r="AD20" s="2" t="s">
        <v>3093</v>
      </c>
      <c r="AE20" s="2" t="s">
        <v>3093</v>
      </c>
      <c r="AF20" s="17" t="s">
        <v>3115</v>
      </c>
    </row>
    <row r="21" spans="1:32">
      <c r="A21" s="2">
        <v>20</v>
      </c>
      <c r="B21" s="2" t="s">
        <v>2625</v>
      </c>
      <c r="C21" s="2" t="s">
        <v>558</v>
      </c>
      <c r="D21" s="2" t="s">
        <v>2230</v>
      </c>
      <c r="E21" s="2" t="s">
        <v>2699</v>
      </c>
      <c r="F21" s="2" t="s">
        <v>2639</v>
      </c>
      <c r="G21" s="12">
        <v>44675</v>
      </c>
      <c r="H21" s="2" t="s">
        <v>3112</v>
      </c>
      <c r="I21" s="2" t="s">
        <v>221</v>
      </c>
      <c r="J21" s="2" t="s">
        <v>39</v>
      </c>
      <c r="K21" s="2" t="s">
        <v>234</v>
      </c>
      <c r="L21" s="2" t="s">
        <v>10</v>
      </c>
      <c r="M21" s="2" t="s">
        <v>559</v>
      </c>
      <c r="N21" s="2" t="s">
        <v>10</v>
      </c>
      <c r="O21" s="2" t="s">
        <v>260</v>
      </c>
      <c r="P21" s="2" t="s">
        <v>60</v>
      </c>
      <c r="Q21" s="2" t="s">
        <v>78</v>
      </c>
      <c r="R21" s="2" t="s">
        <v>11</v>
      </c>
      <c r="S21" s="2" t="s">
        <v>255</v>
      </c>
      <c r="T21" s="2" t="s">
        <v>18</v>
      </c>
      <c r="U21" s="2" t="s">
        <v>217</v>
      </c>
      <c r="V21" s="2" t="s">
        <v>23</v>
      </c>
      <c r="W21" s="2" t="s">
        <v>560</v>
      </c>
      <c r="X21" s="2" t="s">
        <v>47</v>
      </c>
      <c r="Y21" s="2" t="s">
        <v>250</v>
      </c>
      <c r="Z21" s="2" t="s">
        <v>46</v>
      </c>
      <c r="AA21" s="2" t="s">
        <v>561</v>
      </c>
      <c r="AB21" s="2" t="s">
        <v>556</v>
      </c>
      <c r="AC21" s="2" t="s">
        <v>3093</v>
      </c>
      <c r="AD21" s="2" t="s">
        <v>2627</v>
      </c>
      <c r="AE21" s="2" t="s">
        <v>3093</v>
      </c>
      <c r="AF21" s="17" t="s">
        <v>3115</v>
      </c>
    </row>
    <row r="22" spans="1:32">
      <c r="A22" s="2">
        <v>21</v>
      </c>
      <c r="B22" s="2" t="s">
        <v>2625</v>
      </c>
      <c r="C22" s="2" t="s">
        <v>599</v>
      </c>
      <c r="D22" s="2" t="s">
        <v>2235</v>
      </c>
      <c r="E22" s="2" t="s">
        <v>2700</v>
      </c>
      <c r="F22" s="2" t="s">
        <v>2640</v>
      </c>
      <c r="G22" s="12">
        <v>44682</v>
      </c>
      <c r="H22" s="2" t="s">
        <v>3112</v>
      </c>
      <c r="I22" s="2" t="s">
        <v>221</v>
      </c>
      <c r="J22" s="2" t="s">
        <v>11</v>
      </c>
      <c r="K22" s="2" t="s">
        <v>604</v>
      </c>
      <c r="L22" s="2" t="s">
        <v>60</v>
      </c>
      <c r="M22" s="2" t="s">
        <v>600</v>
      </c>
      <c r="N22" s="2" t="s">
        <v>13</v>
      </c>
      <c r="O22" s="2" t="s">
        <v>260</v>
      </c>
      <c r="P22" s="2" t="s">
        <v>13</v>
      </c>
      <c r="Q22" s="2" t="s">
        <v>453</v>
      </c>
      <c r="R22" s="2" t="s">
        <v>11</v>
      </c>
      <c r="S22" s="2" t="s">
        <v>601</v>
      </c>
      <c r="T22" s="2" t="s">
        <v>16</v>
      </c>
      <c r="U22" s="2" t="s">
        <v>602</v>
      </c>
      <c r="V22" s="2" t="s">
        <v>29</v>
      </c>
      <c r="W22" s="2" t="s">
        <v>603</v>
      </c>
      <c r="X22" s="2" t="s">
        <v>22</v>
      </c>
      <c r="Y22" s="2" t="s">
        <v>266</v>
      </c>
      <c r="Z22" s="2" t="s">
        <v>18</v>
      </c>
      <c r="AA22" s="2" t="s">
        <v>605</v>
      </c>
      <c r="AB22" s="2" t="s">
        <v>594</v>
      </c>
      <c r="AC22" s="2" t="s">
        <v>3094</v>
      </c>
      <c r="AD22" s="2" t="s">
        <v>3094</v>
      </c>
      <c r="AE22" s="2" t="s">
        <v>3093</v>
      </c>
      <c r="AF22" s="17" t="s">
        <v>3115</v>
      </c>
    </row>
    <row r="23" spans="1:32">
      <c r="A23" s="2">
        <v>22</v>
      </c>
      <c r="B23" s="2" t="s">
        <v>2625</v>
      </c>
      <c r="C23" s="2" t="s">
        <v>641</v>
      </c>
      <c r="D23" s="2" t="s">
        <v>2239</v>
      </c>
      <c r="E23" s="2" t="s">
        <v>2701</v>
      </c>
      <c r="F23" s="2" t="s">
        <v>2640</v>
      </c>
      <c r="G23" s="12">
        <v>44698</v>
      </c>
      <c r="H23" s="2" t="s">
        <v>3113</v>
      </c>
      <c r="I23" s="2" t="s">
        <v>203</v>
      </c>
      <c r="J23" s="2" t="s">
        <v>55</v>
      </c>
      <c r="K23" s="2" t="s">
        <v>92</v>
      </c>
      <c r="L23" s="2" t="s">
        <v>34</v>
      </c>
      <c r="M23" s="2" t="s">
        <v>552</v>
      </c>
      <c r="N23" s="2" t="s">
        <v>55</v>
      </c>
      <c r="O23" s="2" t="s">
        <v>177</v>
      </c>
      <c r="P23" s="2" t="s">
        <v>10</v>
      </c>
      <c r="Q23" s="2" t="s">
        <v>19</v>
      </c>
      <c r="R23" s="2" t="s">
        <v>34</v>
      </c>
      <c r="S23" s="2" t="s">
        <v>133</v>
      </c>
      <c r="T23" s="2" t="s">
        <v>8</v>
      </c>
      <c r="U23" s="2" t="s">
        <v>333</v>
      </c>
      <c r="V23" s="2" t="s">
        <v>171</v>
      </c>
      <c r="W23" s="2" t="s">
        <v>555</v>
      </c>
      <c r="X23" s="2" t="s">
        <v>341</v>
      </c>
      <c r="Y23" s="2" t="s">
        <v>309</v>
      </c>
      <c r="Z23" s="2" t="s">
        <v>77</v>
      </c>
      <c r="AA23" s="2" t="s">
        <v>642</v>
      </c>
      <c r="AB23" s="2" t="s">
        <v>638</v>
      </c>
      <c r="AC23" s="2" t="s">
        <v>2627</v>
      </c>
      <c r="AD23" s="2" t="s">
        <v>2627</v>
      </c>
      <c r="AE23" s="2" t="s">
        <v>2627</v>
      </c>
      <c r="AF23" s="17" t="s">
        <v>3115</v>
      </c>
    </row>
    <row r="24" spans="1:32">
      <c r="A24" s="2">
        <v>23</v>
      </c>
      <c r="B24" s="2" t="s">
        <v>2625</v>
      </c>
      <c r="C24" s="2" t="s">
        <v>711</v>
      </c>
      <c r="D24" s="2" t="s">
        <v>2246</v>
      </c>
      <c r="E24" s="2" t="s">
        <v>2702</v>
      </c>
      <c r="F24" s="2" t="s">
        <v>2640</v>
      </c>
      <c r="G24" s="12">
        <v>44680</v>
      </c>
      <c r="H24" s="2" t="s">
        <v>3112</v>
      </c>
      <c r="I24" s="2" t="s">
        <v>387</v>
      </c>
      <c r="J24" s="2" t="s">
        <v>39</v>
      </c>
      <c r="K24" s="2" t="s">
        <v>528</v>
      </c>
      <c r="L24" s="2" t="s">
        <v>10</v>
      </c>
      <c r="M24" s="2" t="s">
        <v>712</v>
      </c>
      <c r="N24" s="2" t="s">
        <v>10</v>
      </c>
      <c r="O24" s="2" t="s">
        <v>469</v>
      </c>
      <c r="P24" s="2" t="s">
        <v>60</v>
      </c>
      <c r="Q24" s="2" t="s">
        <v>713</v>
      </c>
      <c r="R24" s="2" t="s">
        <v>10</v>
      </c>
      <c r="S24" s="2" t="s">
        <v>714</v>
      </c>
      <c r="T24" s="2" t="s">
        <v>8</v>
      </c>
      <c r="U24" s="2" t="s">
        <v>333</v>
      </c>
      <c r="V24" s="2" t="s">
        <v>171</v>
      </c>
      <c r="W24" s="2" t="s">
        <v>272</v>
      </c>
      <c r="X24" s="2" t="s">
        <v>171</v>
      </c>
      <c r="Y24" s="2" t="s">
        <v>652</v>
      </c>
      <c r="Z24" s="2" t="s">
        <v>72</v>
      </c>
      <c r="AA24" s="2" t="s">
        <v>715</v>
      </c>
      <c r="AB24" s="2" t="s">
        <v>709</v>
      </c>
      <c r="AC24" s="2" t="s">
        <v>3093</v>
      </c>
      <c r="AD24" s="2" t="s">
        <v>3094</v>
      </c>
      <c r="AE24" s="2" t="s">
        <v>3093</v>
      </c>
      <c r="AF24" s="17" t="s">
        <v>3115</v>
      </c>
    </row>
    <row r="25" spans="1:32">
      <c r="A25" s="2">
        <v>24</v>
      </c>
      <c r="B25" s="2" t="s">
        <v>2625</v>
      </c>
      <c r="C25" s="2" t="s">
        <v>844</v>
      </c>
      <c r="D25" s="2" t="s">
        <v>2260</v>
      </c>
      <c r="E25" s="2" t="s">
        <v>2703</v>
      </c>
      <c r="F25" s="2" t="s">
        <v>2640</v>
      </c>
      <c r="G25" s="12">
        <v>44676</v>
      </c>
      <c r="H25" s="2" t="s">
        <v>3111</v>
      </c>
      <c r="I25" s="2" t="s">
        <v>368</v>
      </c>
      <c r="J25" s="2" t="s">
        <v>39</v>
      </c>
      <c r="K25" s="2" t="s">
        <v>282</v>
      </c>
      <c r="L25" s="2" t="s">
        <v>10</v>
      </c>
      <c r="M25" s="2" t="s">
        <v>273</v>
      </c>
      <c r="N25" s="2" t="s">
        <v>10</v>
      </c>
      <c r="O25" s="2" t="s">
        <v>603</v>
      </c>
      <c r="P25" s="2" t="s">
        <v>60</v>
      </c>
      <c r="Q25" s="2" t="s">
        <v>845</v>
      </c>
      <c r="R25" s="2" t="s">
        <v>11</v>
      </c>
      <c r="S25" s="2" t="s">
        <v>846</v>
      </c>
      <c r="T25" s="2" t="s">
        <v>8</v>
      </c>
      <c r="U25" s="2" t="s">
        <v>541</v>
      </c>
      <c r="V25" s="2" t="s">
        <v>240</v>
      </c>
      <c r="W25" s="2" t="s">
        <v>93</v>
      </c>
      <c r="X25" s="2" t="s">
        <v>240</v>
      </c>
      <c r="Y25" s="2" t="s">
        <v>847</v>
      </c>
      <c r="Z25" s="2" t="s">
        <v>72</v>
      </c>
      <c r="AA25" s="2" t="s">
        <v>848</v>
      </c>
      <c r="AB25" s="2" t="s">
        <v>767</v>
      </c>
      <c r="AC25" s="2" t="s">
        <v>3093</v>
      </c>
      <c r="AD25" s="2" t="s">
        <v>3093</v>
      </c>
      <c r="AE25" s="2" t="s">
        <v>3093</v>
      </c>
      <c r="AF25" s="17" t="s">
        <v>3115</v>
      </c>
    </row>
    <row r="26" spans="1:32">
      <c r="A26" s="2">
        <v>25</v>
      </c>
      <c r="B26" s="2" t="s">
        <v>2625</v>
      </c>
      <c r="C26" s="2" t="s">
        <v>974</v>
      </c>
      <c r="D26" s="2" t="s">
        <v>2275</v>
      </c>
      <c r="E26" s="2" t="s">
        <v>2704</v>
      </c>
      <c r="F26" s="2" t="s">
        <v>2640</v>
      </c>
      <c r="G26" s="12">
        <v>44687</v>
      </c>
      <c r="H26" s="2" t="s">
        <v>3112</v>
      </c>
      <c r="I26" s="2" t="s">
        <v>207</v>
      </c>
      <c r="J26" s="2" t="s">
        <v>39</v>
      </c>
      <c r="K26" s="2" t="s">
        <v>165</v>
      </c>
      <c r="L26" s="2" t="s">
        <v>10</v>
      </c>
      <c r="M26" s="2" t="s">
        <v>975</v>
      </c>
      <c r="N26" s="2" t="s">
        <v>10</v>
      </c>
      <c r="O26" s="2" t="s">
        <v>355</v>
      </c>
      <c r="P26" s="2" t="s">
        <v>60</v>
      </c>
      <c r="Q26" s="2" t="s">
        <v>192</v>
      </c>
      <c r="R26" s="2" t="s">
        <v>11</v>
      </c>
      <c r="S26" s="2" t="s">
        <v>976</v>
      </c>
      <c r="T26" s="2" t="s">
        <v>8</v>
      </c>
      <c r="U26" s="2" t="s">
        <v>90</v>
      </c>
      <c r="V26" s="2" t="s">
        <v>86</v>
      </c>
      <c r="W26" s="2" t="s">
        <v>876</v>
      </c>
      <c r="X26" s="2" t="s">
        <v>171</v>
      </c>
      <c r="Y26" s="2" t="s">
        <v>309</v>
      </c>
      <c r="Z26" s="2" t="s">
        <v>35</v>
      </c>
      <c r="AA26" s="2" t="s">
        <v>977</v>
      </c>
      <c r="AB26" s="2" t="s">
        <v>826</v>
      </c>
      <c r="AC26" s="2" t="s">
        <v>2627</v>
      </c>
      <c r="AD26" s="2" t="s">
        <v>2627</v>
      </c>
      <c r="AE26" s="2" t="s">
        <v>2627</v>
      </c>
      <c r="AF26" s="17" t="s">
        <v>3115</v>
      </c>
    </row>
    <row r="27" spans="1:32">
      <c r="A27" s="2">
        <v>26</v>
      </c>
      <c r="B27" s="2" t="s">
        <v>2625</v>
      </c>
      <c r="C27" s="2" t="s">
        <v>1057</v>
      </c>
      <c r="D27" s="2" t="s">
        <v>2288</v>
      </c>
      <c r="E27" s="2" t="s">
        <v>2705</v>
      </c>
      <c r="F27" s="2" t="s">
        <v>2641</v>
      </c>
      <c r="G27" s="12">
        <v>44677</v>
      </c>
      <c r="H27" s="2" t="s">
        <v>3112</v>
      </c>
      <c r="I27" s="2" t="s">
        <v>274</v>
      </c>
      <c r="J27" s="2" t="s">
        <v>55</v>
      </c>
      <c r="K27" s="2" t="s">
        <v>1060</v>
      </c>
      <c r="L27" s="2" t="s">
        <v>10</v>
      </c>
      <c r="M27" s="2" t="s">
        <v>1058</v>
      </c>
      <c r="N27" s="2" t="s">
        <v>10</v>
      </c>
      <c r="O27" s="2" t="s">
        <v>446</v>
      </c>
      <c r="P27" s="2" t="s">
        <v>13</v>
      </c>
      <c r="Q27" s="2" t="s">
        <v>633</v>
      </c>
      <c r="R27" s="2" t="s">
        <v>10</v>
      </c>
      <c r="S27" s="2" t="s">
        <v>1031</v>
      </c>
      <c r="T27" s="2" t="s">
        <v>8</v>
      </c>
      <c r="U27" s="2" t="s">
        <v>507</v>
      </c>
      <c r="V27" s="2" t="s">
        <v>47</v>
      </c>
      <c r="W27" s="2" t="s">
        <v>1059</v>
      </c>
      <c r="X27" s="2" t="s">
        <v>36</v>
      </c>
      <c r="Y27" s="2" t="s">
        <v>293</v>
      </c>
      <c r="Z27" s="2" t="s">
        <v>72</v>
      </c>
      <c r="AA27" s="2" t="s">
        <v>562</v>
      </c>
      <c r="AB27" s="2" t="s">
        <v>1053</v>
      </c>
      <c r="AC27" s="2" t="s">
        <v>3093</v>
      </c>
      <c r="AD27" s="2" t="s">
        <v>3093</v>
      </c>
      <c r="AE27" s="2" t="s">
        <v>3094</v>
      </c>
      <c r="AF27" s="17" t="s">
        <v>3096</v>
      </c>
    </row>
    <row r="28" spans="1:32">
      <c r="A28" s="2">
        <v>27</v>
      </c>
      <c r="B28" s="2" t="s">
        <v>2625</v>
      </c>
      <c r="C28" s="2" t="s">
        <v>1231</v>
      </c>
      <c r="D28" s="2" t="s">
        <v>2317</v>
      </c>
      <c r="E28" s="2" t="s">
        <v>2706</v>
      </c>
      <c r="F28" s="2" t="s">
        <v>2640</v>
      </c>
      <c r="G28" s="12">
        <v>44684</v>
      </c>
      <c r="H28" s="2" t="s">
        <v>3112</v>
      </c>
      <c r="I28" s="2" t="s">
        <v>368</v>
      </c>
      <c r="J28" s="2" t="s">
        <v>34</v>
      </c>
      <c r="K28" s="2" t="s">
        <v>211</v>
      </c>
      <c r="L28" s="2" t="s">
        <v>10</v>
      </c>
      <c r="M28" s="2" t="s">
        <v>788</v>
      </c>
      <c r="N28" s="2" t="s">
        <v>10</v>
      </c>
      <c r="O28" s="2" t="s">
        <v>410</v>
      </c>
      <c r="P28" s="2" t="s">
        <v>13</v>
      </c>
      <c r="Q28" s="2" t="s">
        <v>758</v>
      </c>
      <c r="R28" s="2" t="s">
        <v>10</v>
      </c>
      <c r="S28" s="2" t="s">
        <v>1232</v>
      </c>
      <c r="T28" s="2" t="s">
        <v>8</v>
      </c>
      <c r="U28" s="2" t="s">
        <v>994</v>
      </c>
      <c r="V28" s="2" t="s">
        <v>72</v>
      </c>
      <c r="W28" s="2" t="s">
        <v>1171</v>
      </c>
      <c r="X28" s="2" t="s">
        <v>23</v>
      </c>
      <c r="Y28" s="2" t="s">
        <v>68</v>
      </c>
      <c r="Z28" s="2" t="s">
        <v>46</v>
      </c>
      <c r="AA28" s="2" t="s">
        <v>1233</v>
      </c>
      <c r="AB28" s="2" t="s">
        <v>1118</v>
      </c>
      <c r="AC28" s="2" t="s">
        <v>3093</v>
      </c>
      <c r="AD28" s="2" t="s">
        <v>3094</v>
      </c>
      <c r="AE28" s="2" t="s">
        <v>3093</v>
      </c>
      <c r="AF28" s="17" t="s">
        <v>3115</v>
      </c>
    </row>
    <row r="29" spans="1:32">
      <c r="A29" s="2">
        <v>28</v>
      </c>
      <c r="B29" s="2" t="s">
        <v>2625</v>
      </c>
      <c r="C29" s="2" t="s">
        <v>1243</v>
      </c>
      <c r="D29" s="2" t="s">
        <v>2319</v>
      </c>
      <c r="E29" s="2" t="s">
        <v>2707</v>
      </c>
      <c r="F29" s="2" t="s">
        <v>2642</v>
      </c>
      <c r="G29" s="12">
        <v>44679</v>
      </c>
      <c r="H29" s="2" t="s">
        <v>3112</v>
      </c>
      <c r="I29" s="2" t="s">
        <v>78</v>
      </c>
      <c r="J29" s="2" t="s">
        <v>66</v>
      </c>
      <c r="K29" s="2" t="s">
        <v>577</v>
      </c>
      <c r="L29" s="2" t="s">
        <v>34</v>
      </c>
      <c r="M29" s="2" t="s">
        <v>1244</v>
      </c>
      <c r="N29" s="2" t="s">
        <v>26</v>
      </c>
      <c r="O29" s="2" t="s">
        <v>227</v>
      </c>
      <c r="P29" s="2" t="s">
        <v>11</v>
      </c>
      <c r="Q29" s="2" t="s">
        <v>431</v>
      </c>
      <c r="R29" s="2" t="s">
        <v>26</v>
      </c>
      <c r="S29" s="2" t="s">
        <v>236</v>
      </c>
      <c r="T29" s="2" t="s">
        <v>29</v>
      </c>
      <c r="U29" s="2" t="s">
        <v>582</v>
      </c>
      <c r="V29" s="2" t="s">
        <v>47</v>
      </c>
      <c r="W29" s="2" t="s">
        <v>684</v>
      </c>
      <c r="X29" s="2" t="s">
        <v>36</v>
      </c>
      <c r="Y29" s="2" t="s">
        <v>575</v>
      </c>
      <c r="Z29" s="2" t="s">
        <v>72</v>
      </c>
      <c r="AA29" s="2" t="s">
        <v>1245</v>
      </c>
      <c r="AB29" s="2" t="s">
        <v>934</v>
      </c>
      <c r="AC29" s="2" t="s">
        <v>2627</v>
      </c>
      <c r="AD29" s="2" t="s">
        <v>2627</v>
      </c>
      <c r="AE29" s="2" t="s">
        <v>3093</v>
      </c>
      <c r="AF29" s="17" t="s">
        <v>3115</v>
      </c>
    </row>
    <row r="30" spans="1:32">
      <c r="A30" s="2">
        <v>29</v>
      </c>
      <c r="B30" s="2" t="s">
        <v>2625</v>
      </c>
      <c r="C30" s="2" t="s">
        <v>1304</v>
      </c>
      <c r="D30" s="2" t="s">
        <v>2330</v>
      </c>
      <c r="E30" s="2" t="s">
        <v>2708</v>
      </c>
      <c r="F30" s="2" t="s">
        <v>2640</v>
      </c>
      <c r="G30" s="12">
        <v>44684</v>
      </c>
      <c r="H30" s="2" t="s">
        <v>3112</v>
      </c>
      <c r="I30" s="2" t="s">
        <v>145</v>
      </c>
      <c r="J30" s="2" t="s">
        <v>34</v>
      </c>
      <c r="K30" s="2" t="s">
        <v>943</v>
      </c>
      <c r="L30" s="2" t="s">
        <v>10</v>
      </c>
      <c r="M30" s="2" t="s">
        <v>1131</v>
      </c>
      <c r="N30" s="2" t="s">
        <v>10</v>
      </c>
      <c r="O30" s="2" t="s">
        <v>649</v>
      </c>
      <c r="P30" s="2" t="s">
        <v>13</v>
      </c>
      <c r="Q30" s="2" t="s">
        <v>141</v>
      </c>
      <c r="R30" s="2" t="s">
        <v>10</v>
      </c>
      <c r="S30" s="2" t="s">
        <v>1250</v>
      </c>
      <c r="T30" s="2" t="s">
        <v>29</v>
      </c>
      <c r="U30" s="2" t="s">
        <v>168</v>
      </c>
      <c r="V30" s="2" t="s">
        <v>72</v>
      </c>
      <c r="W30" s="2" t="s">
        <v>471</v>
      </c>
      <c r="X30" s="2" t="s">
        <v>23</v>
      </c>
      <c r="Y30" s="2" t="s">
        <v>83</v>
      </c>
      <c r="Z30" s="2" t="s">
        <v>46</v>
      </c>
      <c r="AA30" s="2" t="s">
        <v>1268</v>
      </c>
      <c r="AB30" s="2" t="s">
        <v>1305</v>
      </c>
      <c r="AC30" s="2" t="s">
        <v>2627</v>
      </c>
      <c r="AD30" s="2" t="s">
        <v>3093</v>
      </c>
      <c r="AE30" s="2" t="s">
        <v>2627</v>
      </c>
      <c r="AF30" s="17" t="s">
        <v>3115</v>
      </c>
    </row>
    <row r="31" spans="1:32">
      <c r="A31" s="2">
        <v>30</v>
      </c>
      <c r="B31" s="2" t="s">
        <v>2625</v>
      </c>
      <c r="C31" s="2" t="s">
        <v>1355</v>
      </c>
      <c r="D31" s="2" t="s">
        <v>2341</v>
      </c>
      <c r="E31" s="2" t="s">
        <v>2709</v>
      </c>
      <c r="F31" s="2" t="s">
        <v>2643</v>
      </c>
      <c r="G31" s="12">
        <v>44684</v>
      </c>
      <c r="H31" s="2" t="s">
        <v>3112</v>
      </c>
      <c r="I31" s="2" t="s">
        <v>101</v>
      </c>
      <c r="J31" s="2" t="s">
        <v>39</v>
      </c>
      <c r="K31" s="2" t="s">
        <v>985</v>
      </c>
      <c r="L31" s="2" t="s">
        <v>10</v>
      </c>
      <c r="M31" s="2" t="s">
        <v>1221</v>
      </c>
      <c r="N31" s="2" t="s">
        <v>26</v>
      </c>
      <c r="O31" s="2" t="s">
        <v>85</v>
      </c>
      <c r="P31" s="2" t="s">
        <v>13</v>
      </c>
      <c r="Q31" s="2" t="s">
        <v>167</v>
      </c>
      <c r="R31" s="2" t="s">
        <v>10</v>
      </c>
      <c r="S31" s="2" t="s">
        <v>412</v>
      </c>
      <c r="T31" s="2" t="s">
        <v>8</v>
      </c>
      <c r="U31" s="2" t="s">
        <v>246</v>
      </c>
      <c r="V31" s="2" t="s">
        <v>72</v>
      </c>
      <c r="W31" s="2" t="s">
        <v>250</v>
      </c>
      <c r="X31" s="2" t="s">
        <v>37</v>
      </c>
      <c r="Y31" s="2" t="s">
        <v>803</v>
      </c>
      <c r="Z31" s="2" t="s">
        <v>46</v>
      </c>
      <c r="AA31" s="2" t="s">
        <v>1356</v>
      </c>
      <c r="AB31" s="2" t="s">
        <v>1094</v>
      </c>
      <c r="AC31" s="2" t="s">
        <v>3093</v>
      </c>
      <c r="AD31" s="2" t="s">
        <v>2627</v>
      </c>
      <c r="AE31" s="2" t="s">
        <v>3094</v>
      </c>
      <c r="AF31" s="17" t="s">
        <v>3115</v>
      </c>
    </row>
    <row r="32" spans="1:32">
      <c r="A32" s="2">
        <v>31</v>
      </c>
      <c r="B32" s="2" t="s">
        <v>2625</v>
      </c>
      <c r="C32" s="2" t="s">
        <v>1395</v>
      </c>
      <c r="D32" s="2" t="s">
        <v>2351</v>
      </c>
      <c r="E32" s="2" t="s">
        <v>2710</v>
      </c>
      <c r="F32" s="2" t="s">
        <v>2644</v>
      </c>
      <c r="G32" s="12">
        <v>44681</v>
      </c>
      <c r="H32" s="2" t="s">
        <v>3112</v>
      </c>
      <c r="I32" s="2" t="s">
        <v>392</v>
      </c>
      <c r="J32" s="2" t="s">
        <v>16</v>
      </c>
      <c r="K32" s="2" t="s">
        <v>389</v>
      </c>
      <c r="L32" s="2" t="s">
        <v>34</v>
      </c>
      <c r="M32" s="2" t="s">
        <v>878</v>
      </c>
      <c r="N32" s="2" t="s">
        <v>66</v>
      </c>
      <c r="O32" s="2" t="s">
        <v>264</v>
      </c>
      <c r="P32" s="2" t="s">
        <v>10</v>
      </c>
      <c r="Q32" s="2" t="s">
        <v>135</v>
      </c>
      <c r="R32" s="2" t="s">
        <v>39</v>
      </c>
      <c r="S32" s="2" t="s">
        <v>540</v>
      </c>
      <c r="T32" s="2" t="s">
        <v>18</v>
      </c>
      <c r="U32" s="2" t="s">
        <v>582</v>
      </c>
      <c r="V32" s="2" t="s">
        <v>31</v>
      </c>
      <c r="W32" s="2" t="s">
        <v>247</v>
      </c>
      <c r="X32" s="2" t="s">
        <v>47</v>
      </c>
      <c r="Y32" s="2" t="s">
        <v>663</v>
      </c>
      <c r="Z32" s="2" t="s">
        <v>37</v>
      </c>
      <c r="AA32" s="2" t="s">
        <v>1281</v>
      </c>
      <c r="AB32" s="2" t="s">
        <v>1032</v>
      </c>
      <c r="AC32" s="2" t="s">
        <v>2627</v>
      </c>
      <c r="AD32" s="2" t="s">
        <v>3093</v>
      </c>
      <c r="AE32" s="2" t="s">
        <v>3093</v>
      </c>
      <c r="AF32" s="17" t="s">
        <v>3115</v>
      </c>
    </row>
    <row r="33" spans="1:32">
      <c r="A33" s="2">
        <v>32</v>
      </c>
      <c r="B33" s="2" t="s">
        <v>2625</v>
      </c>
      <c r="C33" s="2" t="s">
        <v>1404</v>
      </c>
      <c r="D33" s="2" t="s">
        <v>2354</v>
      </c>
      <c r="E33" s="2" t="s">
        <v>2711</v>
      </c>
      <c r="F33" s="2" t="s">
        <v>2640</v>
      </c>
      <c r="G33" s="12">
        <v>44678</v>
      </c>
      <c r="H33" s="2" t="s">
        <v>3113</v>
      </c>
      <c r="I33" s="2" t="s">
        <v>222</v>
      </c>
      <c r="J33" s="2" t="s">
        <v>314</v>
      </c>
      <c r="K33" s="2" t="s">
        <v>92</v>
      </c>
      <c r="L33" s="2" t="s">
        <v>1407</v>
      </c>
      <c r="M33" s="2" t="s">
        <v>878</v>
      </c>
      <c r="N33" s="2" t="s">
        <v>1405</v>
      </c>
      <c r="O33" s="2" t="s">
        <v>644</v>
      </c>
      <c r="P33" s="2" t="s">
        <v>1406</v>
      </c>
      <c r="Q33" s="2" t="s">
        <v>32</v>
      </c>
      <c r="R33" s="2" t="s">
        <v>1405</v>
      </c>
      <c r="S33" s="2" t="s">
        <v>290</v>
      </c>
      <c r="T33" s="2" t="s">
        <v>34</v>
      </c>
      <c r="U33" s="2" t="s">
        <v>994</v>
      </c>
      <c r="V33" s="2" t="s">
        <v>35</v>
      </c>
      <c r="W33" s="2" t="s">
        <v>620</v>
      </c>
      <c r="X33" s="2" t="s">
        <v>72</v>
      </c>
      <c r="Y33" s="2" t="s">
        <v>958</v>
      </c>
      <c r="Z33" s="2" t="s">
        <v>16</v>
      </c>
      <c r="AA33" s="2" t="s">
        <v>1408</v>
      </c>
      <c r="AB33" s="2" t="s">
        <v>1367</v>
      </c>
      <c r="AC33" s="2" t="s">
        <v>3093</v>
      </c>
      <c r="AD33" s="2" t="s">
        <v>2627</v>
      </c>
      <c r="AE33" s="2" t="s">
        <v>3094</v>
      </c>
      <c r="AF33" s="17" t="s">
        <v>3115</v>
      </c>
    </row>
    <row r="34" spans="1:32">
      <c r="A34" s="2">
        <v>33</v>
      </c>
      <c r="B34" s="2" t="s">
        <v>2625</v>
      </c>
      <c r="C34" s="2" t="s">
        <v>1449</v>
      </c>
      <c r="D34" s="2" t="s">
        <v>2364</v>
      </c>
      <c r="E34" s="2" t="s">
        <v>2712</v>
      </c>
      <c r="F34" s="2" t="s">
        <v>2642</v>
      </c>
      <c r="G34" s="12">
        <v>44678</v>
      </c>
      <c r="H34" s="2" t="s">
        <v>3112</v>
      </c>
      <c r="I34" s="2" t="s">
        <v>305</v>
      </c>
      <c r="J34" s="2" t="s">
        <v>66</v>
      </c>
      <c r="K34" s="2" t="s">
        <v>1285</v>
      </c>
      <c r="L34" s="2" t="s">
        <v>34</v>
      </c>
      <c r="M34" s="2" t="s">
        <v>1012</v>
      </c>
      <c r="N34" s="2" t="s">
        <v>34</v>
      </c>
      <c r="O34" s="2" t="s">
        <v>779</v>
      </c>
      <c r="P34" s="2" t="s">
        <v>11</v>
      </c>
      <c r="Q34" s="2" t="s">
        <v>167</v>
      </c>
      <c r="R34" s="2" t="s">
        <v>26</v>
      </c>
      <c r="S34" s="2" t="s">
        <v>606</v>
      </c>
      <c r="T34" s="2" t="s">
        <v>29</v>
      </c>
      <c r="U34" s="2" t="s">
        <v>217</v>
      </c>
      <c r="V34" s="2" t="s">
        <v>47</v>
      </c>
      <c r="W34" s="2" t="s">
        <v>522</v>
      </c>
      <c r="X34" s="2" t="s">
        <v>47</v>
      </c>
      <c r="Y34" s="2" t="s">
        <v>678</v>
      </c>
      <c r="Z34" s="2" t="s">
        <v>72</v>
      </c>
      <c r="AA34" s="2" t="s">
        <v>1208</v>
      </c>
      <c r="AB34" s="2" t="s">
        <v>1240</v>
      </c>
      <c r="AC34" s="2" t="s">
        <v>3094</v>
      </c>
      <c r="AD34" s="2" t="s">
        <v>3093</v>
      </c>
      <c r="AE34" s="2" t="s">
        <v>3093</v>
      </c>
      <c r="AF34" s="17" t="s">
        <v>3115</v>
      </c>
    </row>
    <row r="35" spans="1:32">
      <c r="A35" s="2">
        <v>34</v>
      </c>
      <c r="B35" s="2" t="s">
        <v>2625</v>
      </c>
      <c r="C35" s="2" t="s">
        <v>1588</v>
      </c>
      <c r="D35" s="2" t="s">
        <v>2398</v>
      </c>
      <c r="E35" s="2" t="s">
        <v>2713</v>
      </c>
      <c r="F35" s="2" t="s">
        <v>2642</v>
      </c>
      <c r="G35" s="12">
        <v>44681</v>
      </c>
      <c r="H35" s="2" t="s">
        <v>3112</v>
      </c>
      <c r="I35" s="2" t="s">
        <v>145</v>
      </c>
      <c r="J35" s="2" t="s">
        <v>16</v>
      </c>
      <c r="K35" s="2" t="s">
        <v>126</v>
      </c>
      <c r="L35" s="2" t="s">
        <v>39</v>
      </c>
      <c r="M35" s="2" t="s">
        <v>273</v>
      </c>
      <c r="N35" s="2" t="s">
        <v>39</v>
      </c>
      <c r="O35" s="2" t="s">
        <v>386</v>
      </c>
      <c r="P35" s="2" t="s">
        <v>10</v>
      </c>
      <c r="Q35" s="2" t="s">
        <v>150</v>
      </c>
      <c r="R35" s="2" t="s">
        <v>34</v>
      </c>
      <c r="S35" s="2" t="s">
        <v>93</v>
      </c>
      <c r="T35" s="2" t="s">
        <v>46</v>
      </c>
      <c r="U35" s="2" t="s">
        <v>123</v>
      </c>
      <c r="V35" s="2" t="s">
        <v>36</v>
      </c>
      <c r="W35" s="2" t="s">
        <v>726</v>
      </c>
      <c r="X35" s="2" t="s">
        <v>86</v>
      </c>
      <c r="Y35" s="2" t="s">
        <v>464</v>
      </c>
      <c r="Z35" s="2" t="s">
        <v>37</v>
      </c>
      <c r="AA35" s="2" t="s">
        <v>1590</v>
      </c>
      <c r="AB35" s="2" t="s">
        <v>1589</v>
      </c>
      <c r="AC35" s="2" t="s">
        <v>2627</v>
      </c>
      <c r="AD35" s="2" t="s">
        <v>3093</v>
      </c>
      <c r="AE35" s="2" t="s">
        <v>2627</v>
      </c>
      <c r="AF35" s="17" t="s">
        <v>3115</v>
      </c>
    </row>
    <row r="36" spans="1:32">
      <c r="A36" s="2">
        <v>35</v>
      </c>
      <c r="B36" s="2" t="s">
        <v>2625</v>
      </c>
      <c r="C36" s="2" t="s">
        <v>1591</v>
      </c>
      <c r="D36" s="2" t="s">
        <v>2399</v>
      </c>
      <c r="E36" s="2" t="s">
        <v>2714</v>
      </c>
      <c r="F36" s="2" t="s">
        <v>2639</v>
      </c>
      <c r="G36" s="12">
        <v>44684</v>
      </c>
      <c r="H36" s="2" t="s">
        <v>3113</v>
      </c>
      <c r="I36" s="2" t="s">
        <v>78</v>
      </c>
      <c r="J36" s="2" t="s">
        <v>11</v>
      </c>
      <c r="K36" s="2" t="s">
        <v>806</v>
      </c>
      <c r="L36" s="2" t="s">
        <v>60</v>
      </c>
      <c r="M36" s="2" t="s">
        <v>1403</v>
      </c>
      <c r="N36" s="2" t="s">
        <v>13</v>
      </c>
      <c r="O36" s="2" t="s">
        <v>283</v>
      </c>
      <c r="P36" s="2" t="s">
        <v>60</v>
      </c>
      <c r="Q36" s="2" t="s">
        <v>279</v>
      </c>
      <c r="R36" s="2" t="s">
        <v>13</v>
      </c>
      <c r="S36" s="2" t="s">
        <v>509</v>
      </c>
      <c r="T36" s="2" t="s">
        <v>16</v>
      </c>
      <c r="U36" s="2" t="s">
        <v>837</v>
      </c>
      <c r="V36" s="2" t="s">
        <v>18</v>
      </c>
      <c r="W36" s="2" t="s">
        <v>151</v>
      </c>
      <c r="X36" s="2" t="s">
        <v>22</v>
      </c>
      <c r="Y36" s="2" t="s">
        <v>739</v>
      </c>
      <c r="Z36" s="2" t="s">
        <v>18</v>
      </c>
      <c r="AA36" s="2" t="s">
        <v>1592</v>
      </c>
      <c r="AB36" s="2" t="s">
        <v>1589</v>
      </c>
      <c r="AC36" s="2" t="s">
        <v>3093</v>
      </c>
      <c r="AD36" s="2" t="s">
        <v>3093</v>
      </c>
      <c r="AE36" s="2" t="s">
        <v>3093</v>
      </c>
      <c r="AF36" s="17" t="s">
        <v>3115</v>
      </c>
    </row>
    <row r="37" spans="1:32">
      <c r="A37" s="2">
        <v>36</v>
      </c>
      <c r="B37" s="2" t="s">
        <v>2625</v>
      </c>
      <c r="C37" s="2" t="s">
        <v>1596</v>
      </c>
      <c r="D37" s="2" t="s">
        <v>2400</v>
      </c>
      <c r="E37" s="2" t="s">
        <v>2715</v>
      </c>
      <c r="F37" s="2" t="s">
        <v>2644</v>
      </c>
      <c r="G37" s="12">
        <v>44676</v>
      </c>
      <c r="H37" s="2" t="s">
        <v>3111</v>
      </c>
      <c r="I37" s="2" t="s">
        <v>221</v>
      </c>
      <c r="J37" s="2" t="s">
        <v>66</v>
      </c>
      <c r="K37" s="2" t="s">
        <v>913</v>
      </c>
      <c r="L37" s="2" t="s">
        <v>26</v>
      </c>
      <c r="M37" s="2" t="s">
        <v>1180</v>
      </c>
      <c r="N37" s="2" t="s">
        <v>26</v>
      </c>
      <c r="O37" s="2" t="s">
        <v>1145</v>
      </c>
      <c r="P37" s="2" t="s">
        <v>13</v>
      </c>
      <c r="Q37" s="2" t="s">
        <v>808</v>
      </c>
      <c r="R37" s="2" t="s">
        <v>26</v>
      </c>
      <c r="S37" s="2" t="s">
        <v>275</v>
      </c>
      <c r="T37" s="2" t="s">
        <v>29</v>
      </c>
      <c r="U37" s="2" t="s">
        <v>761</v>
      </c>
      <c r="V37" s="2" t="s">
        <v>171</v>
      </c>
      <c r="W37" s="2" t="s">
        <v>1276</v>
      </c>
      <c r="X37" s="2" t="s">
        <v>171</v>
      </c>
      <c r="Y37" s="2" t="s">
        <v>218</v>
      </c>
      <c r="Z37" s="2" t="s">
        <v>37</v>
      </c>
      <c r="AA37" s="2" t="s">
        <v>1597</v>
      </c>
      <c r="AB37" s="2" t="s">
        <v>1002</v>
      </c>
      <c r="AC37" s="2" t="s">
        <v>3093</v>
      </c>
      <c r="AD37" s="2" t="s">
        <v>3093</v>
      </c>
      <c r="AE37" s="2" t="s">
        <v>3094</v>
      </c>
      <c r="AF37" s="17" t="s">
        <v>3115</v>
      </c>
    </row>
    <row r="38" spans="1:32">
      <c r="A38" s="2">
        <v>37</v>
      </c>
      <c r="B38" s="2" t="s">
        <v>2625</v>
      </c>
      <c r="C38" s="2" t="s">
        <v>1603</v>
      </c>
      <c r="D38" s="2" t="s">
        <v>2402</v>
      </c>
      <c r="E38" s="2" t="s">
        <v>2716</v>
      </c>
      <c r="F38" s="2" t="s">
        <v>2645</v>
      </c>
      <c r="G38" s="12">
        <v>44682</v>
      </c>
      <c r="H38" s="2" t="s">
        <v>3112</v>
      </c>
      <c r="I38" s="2" t="s">
        <v>507</v>
      </c>
      <c r="J38" s="2" t="s">
        <v>34</v>
      </c>
      <c r="K38" s="2" t="s">
        <v>861</v>
      </c>
      <c r="L38" s="2" t="s">
        <v>13</v>
      </c>
      <c r="M38" s="2" t="s">
        <v>294</v>
      </c>
      <c r="N38" s="2" t="s">
        <v>13</v>
      </c>
      <c r="O38" s="2" t="s">
        <v>241</v>
      </c>
      <c r="P38" s="2" t="s">
        <v>314</v>
      </c>
      <c r="Q38" s="2" t="s">
        <v>368</v>
      </c>
      <c r="R38" s="2" t="s">
        <v>13</v>
      </c>
      <c r="S38" s="2" t="s">
        <v>803</v>
      </c>
      <c r="T38" s="2" t="s">
        <v>57</v>
      </c>
      <c r="U38" s="2" t="s">
        <v>289</v>
      </c>
      <c r="V38" s="2" t="s">
        <v>31</v>
      </c>
      <c r="W38" s="2" t="s">
        <v>1178</v>
      </c>
      <c r="X38" s="2" t="s">
        <v>31</v>
      </c>
      <c r="Y38" s="2" t="s">
        <v>117</v>
      </c>
      <c r="Z38" s="2" t="s">
        <v>22</v>
      </c>
      <c r="AA38" s="2" t="s">
        <v>1248</v>
      </c>
      <c r="AB38" s="2" t="s">
        <v>1604</v>
      </c>
      <c r="AC38" s="2" t="s">
        <v>2627</v>
      </c>
      <c r="AD38" s="2" t="s">
        <v>3094</v>
      </c>
      <c r="AE38" s="2" t="s">
        <v>3093</v>
      </c>
      <c r="AF38" s="17" t="s">
        <v>3115</v>
      </c>
    </row>
    <row r="39" spans="1:32">
      <c r="A39" s="2">
        <v>38</v>
      </c>
      <c r="B39" s="2" t="s">
        <v>2625</v>
      </c>
      <c r="C39" s="2" t="s">
        <v>1610</v>
      </c>
      <c r="D39" s="2" t="s">
        <v>2404</v>
      </c>
      <c r="E39" s="2" t="s">
        <v>2717</v>
      </c>
      <c r="F39" s="2" t="s">
        <v>2642</v>
      </c>
      <c r="G39" s="12">
        <v>44687</v>
      </c>
      <c r="H39" s="2" t="s">
        <v>3113</v>
      </c>
      <c r="I39" s="2" t="s">
        <v>120</v>
      </c>
      <c r="J39" s="2" t="s">
        <v>16</v>
      </c>
      <c r="K39" s="2" t="s">
        <v>354</v>
      </c>
      <c r="L39" s="2" t="s">
        <v>39</v>
      </c>
      <c r="M39" s="2" t="s">
        <v>524</v>
      </c>
      <c r="N39" s="2" t="s">
        <v>34</v>
      </c>
      <c r="O39" s="2" t="s">
        <v>223</v>
      </c>
      <c r="P39" s="2" t="s">
        <v>11</v>
      </c>
      <c r="Q39" s="2" t="s">
        <v>387</v>
      </c>
      <c r="R39" s="2" t="s">
        <v>34</v>
      </c>
      <c r="S39" s="2" t="s">
        <v>649</v>
      </c>
      <c r="T39" s="2" t="s">
        <v>22</v>
      </c>
      <c r="U39" s="2" t="s">
        <v>103</v>
      </c>
      <c r="V39" s="2" t="s">
        <v>86</v>
      </c>
      <c r="W39" s="2" t="s">
        <v>1611</v>
      </c>
      <c r="X39" s="2" t="s">
        <v>86</v>
      </c>
      <c r="Y39" s="2" t="s">
        <v>603</v>
      </c>
      <c r="Z39" s="2" t="s">
        <v>37</v>
      </c>
      <c r="AA39" s="2" t="s">
        <v>1295</v>
      </c>
      <c r="AB39" s="2" t="s">
        <v>948</v>
      </c>
      <c r="AC39" s="2" t="s">
        <v>3093</v>
      </c>
      <c r="AD39" s="2" t="s">
        <v>3094</v>
      </c>
      <c r="AE39" s="2" t="s">
        <v>3093</v>
      </c>
      <c r="AF39" s="17" t="s">
        <v>3115</v>
      </c>
    </row>
    <row r="40" spans="1:32">
      <c r="A40" s="2">
        <v>39</v>
      </c>
      <c r="B40" s="2" t="s">
        <v>2625</v>
      </c>
      <c r="C40" s="2" t="s">
        <v>1616</v>
      </c>
      <c r="D40" s="2" t="s">
        <v>2405</v>
      </c>
      <c r="E40" s="2" t="s">
        <v>2718</v>
      </c>
      <c r="F40" s="2" t="s">
        <v>2644</v>
      </c>
      <c r="G40" s="12">
        <v>44682</v>
      </c>
      <c r="H40" s="2" t="s">
        <v>3113</v>
      </c>
      <c r="I40" s="2" t="s">
        <v>120</v>
      </c>
      <c r="J40" s="2" t="s">
        <v>66</v>
      </c>
      <c r="K40" s="2" t="s">
        <v>1612</v>
      </c>
      <c r="L40" s="2" t="s">
        <v>26</v>
      </c>
      <c r="M40" s="2" t="s">
        <v>716</v>
      </c>
      <c r="N40" s="2" t="s">
        <v>10</v>
      </c>
      <c r="O40" s="2" t="s">
        <v>797</v>
      </c>
      <c r="P40" s="2" t="s">
        <v>60</v>
      </c>
      <c r="Q40" s="2" t="s">
        <v>453</v>
      </c>
      <c r="R40" s="2" t="s">
        <v>10</v>
      </c>
      <c r="S40" s="2" t="s">
        <v>1267</v>
      </c>
      <c r="T40" s="2" t="s">
        <v>8</v>
      </c>
      <c r="U40" s="2" t="s">
        <v>333</v>
      </c>
      <c r="V40" s="2" t="s">
        <v>47</v>
      </c>
      <c r="W40" s="2" t="s">
        <v>166</v>
      </c>
      <c r="X40" s="2" t="s">
        <v>47</v>
      </c>
      <c r="Y40" s="2" t="s">
        <v>515</v>
      </c>
      <c r="Z40" s="2" t="s">
        <v>35</v>
      </c>
      <c r="AA40" s="2" t="s">
        <v>1419</v>
      </c>
      <c r="AB40" s="2" t="s">
        <v>1617</v>
      </c>
      <c r="AC40" s="2" t="s">
        <v>2627</v>
      </c>
      <c r="AD40" s="2" t="s">
        <v>2627</v>
      </c>
      <c r="AE40" s="2" t="s">
        <v>2627</v>
      </c>
      <c r="AF40" s="17" t="s">
        <v>3115</v>
      </c>
    </row>
    <row r="41" spans="1:32">
      <c r="A41" s="2">
        <v>40</v>
      </c>
      <c r="B41" s="2" t="s">
        <v>2624</v>
      </c>
      <c r="C41" s="2" t="s">
        <v>530</v>
      </c>
      <c r="D41" s="2" t="s">
        <v>2228</v>
      </c>
      <c r="E41" s="2" t="s">
        <v>2719</v>
      </c>
      <c r="F41" s="2" t="s">
        <v>2630</v>
      </c>
      <c r="G41" s="12">
        <v>44704</v>
      </c>
      <c r="H41" s="2" t="s">
        <v>3113</v>
      </c>
      <c r="I41" s="2" t="s">
        <v>78</v>
      </c>
      <c r="J41" s="2" t="s">
        <v>55</v>
      </c>
      <c r="K41" s="2" t="s">
        <v>533</v>
      </c>
      <c r="L41" s="2" t="s">
        <v>26</v>
      </c>
      <c r="M41" s="2" t="s">
        <v>173</v>
      </c>
      <c r="N41" s="2" t="s">
        <v>39</v>
      </c>
      <c r="O41" s="2" t="s">
        <v>232</v>
      </c>
      <c r="P41" s="2" t="s">
        <v>11</v>
      </c>
      <c r="Q41" s="2" t="s">
        <v>17</v>
      </c>
      <c r="R41" s="2" t="s">
        <v>26</v>
      </c>
      <c r="S41" s="2" t="s">
        <v>214</v>
      </c>
      <c r="T41" s="2" t="s">
        <v>57</v>
      </c>
      <c r="U41" s="2" t="s">
        <v>90</v>
      </c>
      <c r="V41" s="2" t="s">
        <v>37</v>
      </c>
      <c r="W41" s="2" t="s">
        <v>532</v>
      </c>
      <c r="X41" s="2" t="s">
        <v>23</v>
      </c>
      <c r="Y41" s="2" t="s">
        <v>239</v>
      </c>
      <c r="Z41" s="2" t="s">
        <v>46</v>
      </c>
      <c r="AA41" s="2" t="s">
        <v>534</v>
      </c>
      <c r="AB41" s="2" t="s">
        <v>531</v>
      </c>
      <c r="AC41" s="2" t="s">
        <v>3093</v>
      </c>
      <c r="AD41" s="2" t="s">
        <v>3093</v>
      </c>
      <c r="AE41" s="2" t="s">
        <v>3093</v>
      </c>
      <c r="AF41" s="17" t="s">
        <v>3115</v>
      </c>
    </row>
    <row r="42" spans="1:32">
      <c r="A42" s="2">
        <v>41</v>
      </c>
      <c r="B42" s="2" t="s">
        <v>2624</v>
      </c>
      <c r="C42" s="2" t="s">
        <v>626</v>
      </c>
      <c r="D42" s="2" t="s">
        <v>2237</v>
      </c>
      <c r="E42" s="2" t="s">
        <v>2720</v>
      </c>
      <c r="F42" s="2" t="s">
        <v>2634</v>
      </c>
      <c r="G42" s="12">
        <v>44677</v>
      </c>
      <c r="H42" s="2" t="s">
        <v>3112</v>
      </c>
      <c r="I42" s="2" t="s">
        <v>507</v>
      </c>
      <c r="J42" s="2" t="s">
        <v>55</v>
      </c>
      <c r="K42" s="2" t="s">
        <v>629</v>
      </c>
      <c r="L42" s="2" t="s">
        <v>26</v>
      </c>
      <c r="M42" s="2" t="s">
        <v>628</v>
      </c>
      <c r="N42" s="2" t="s">
        <v>10</v>
      </c>
      <c r="O42" s="2" t="s">
        <v>539</v>
      </c>
      <c r="P42" s="2" t="s">
        <v>13</v>
      </c>
      <c r="Q42" s="2" t="s">
        <v>357</v>
      </c>
      <c r="R42" s="2" t="s">
        <v>10</v>
      </c>
      <c r="S42" s="2" t="s">
        <v>285</v>
      </c>
      <c r="T42" s="2" t="s">
        <v>8</v>
      </c>
      <c r="U42" s="2" t="s">
        <v>246</v>
      </c>
      <c r="V42" s="2" t="s">
        <v>31</v>
      </c>
      <c r="W42" s="2" t="s">
        <v>182</v>
      </c>
      <c r="X42" s="2" t="s">
        <v>31</v>
      </c>
      <c r="Y42" s="2" t="s">
        <v>91</v>
      </c>
      <c r="Z42" s="2" t="s">
        <v>35</v>
      </c>
      <c r="AA42" s="2" t="s">
        <v>630</v>
      </c>
      <c r="AB42" s="2" t="s">
        <v>627</v>
      </c>
      <c r="AC42" s="2" t="s">
        <v>2627</v>
      </c>
      <c r="AD42" s="2" t="s">
        <v>3093</v>
      </c>
      <c r="AE42" s="2" t="s">
        <v>2627</v>
      </c>
      <c r="AF42" s="17" t="s">
        <v>3115</v>
      </c>
    </row>
    <row r="43" spans="1:32">
      <c r="A43" s="2">
        <v>42</v>
      </c>
      <c r="B43" s="2" t="s">
        <v>2624</v>
      </c>
      <c r="C43" s="2" t="s">
        <v>896</v>
      </c>
      <c r="D43" s="2" t="s">
        <v>2265</v>
      </c>
      <c r="E43" s="2" t="s">
        <v>2721</v>
      </c>
      <c r="F43" s="2" t="s">
        <v>2646</v>
      </c>
      <c r="G43" s="12">
        <v>44676</v>
      </c>
      <c r="H43" s="2" t="s">
        <v>3112</v>
      </c>
      <c r="I43" s="2" t="s">
        <v>279</v>
      </c>
      <c r="J43" s="2" t="s">
        <v>66</v>
      </c>
      <c r="K43" s="2" t="s">
        <v>898</v>
      </c>
      <c r="L43" s="2" t="s">
        <v>26</v>
      </c>
      <c r="M43" s="2" t="s">
        <v>897</v>
      </c>
      <c r="N43" s="2" t="s">
        <v>10</v>
      </c>
      <c r="O43" s="2" t="s">
        <v>75</v>
      </c>
      <c r="P43" s="2" t="s">
        <v>60</v>
      </c>
      <c r="Q43" s="2" t="s">
        <v>246</v>
      </c>
      <c r="R43" s="2" t="s">
        <v>11</v>
      </c>
      <c r="S43" s="2" t="s">
        <v>606</v>
      </c>
      <c r="T43" s="2" t="s">
        <v>8</v>
      </c>
      <c r="U43" s="2" t="s">
        <v>159</v>
      </c>
      <c r="V43" s="2" t="s">
        <v>77</v>
      </c>
      <c r="W43" s="2" t="s">
        <v>120</v>
      </c>
      <c r="X43" s="2" t="s">
        <v>31</v>
      </c>
      <c r="Y43" s="2" t="s">
        <v>876</v>
      </c>
      <c r="Z43" s="2" t="s">
        <v>46</v>
      </c>
      <c r="AA43" s="2" t="s">
        <v>899</v>
      </c>
      <c r="AB43" s="2" t="s">
        <v>857</v>
      </c>
      <c r="AC43" s="2" t="s">
        <v>3094</v>
      </c>
      <c r="AD43" s="2" t="s">
        <v>3094</v>
      </c>
      <c r="AE43" s="2" t="s">
        <v>3094</v>
      </c>
      <c r="AF43" s="17" t="s">
        <v>3096</v>
      </c>
    </row>
    <row r="44" spans="1:32">
      <c r="A44" s="2">
        <v>43</v>
      </c>
      <c r="B44" s="2" t="s">
        <v>2624</v>
      </c>
      <c r="C44" s="2" t="s">
        <v>1035</v>
      </c>
      <c r="D44" s="2" t="s">
        <v>2285</v>
      </c>
      <c r="E44" s="2" t="s">
        <v>2722</v>
      </c>
      <c r="F44" s="2" t="s">
        <v>2646</v>
      </c>
      <c r="G44" s="12">
        <v>44682</v>
      </c>
      <c r="H44" s="2" t="s">
        <v>3112</v>
      </c>
      <c r="I44" s="2" t="s">
        <v>387</v>
      </c>
      <c r="J44" s="2" t="s">
        <v>55</v>
      </c>
      <c r="K44" s="2" t="s">
        <v>445</v>
      </c>
      <c r="L44" s="2" t="s">
        <v>10</v>
      </c>
      <c r="M44" s="2" t="s">
        <v>664</v>
      </c>
      <c r="N44" s="2" t="s">
        <v>11</v>
      </c>
      <c r="O44" s="2" t="s">
        <v>61</v>
      </c>
      <c r="P44" s="2" t="s">
        <v>60</v>
      </c>
      <c r="Q44" s="2" t="s">
        <v>225</v>
      </c>
      <c r="R44" s="2" t="s">
        <v>11</v>
      </c>
      <c r="S44" s="2" t="s">
        <v>372</v>
      </c>
      <c r="T44" s="2" t="s">
        <v>18</v>
      </c>
      <c r="U44" s="2" t="s">
        <v>215</v>
      </c>
      <c r="V44" s="2" t="s">
        <v>31</v>
      </c>
      <c r="W44" s="2" t="s">
        <v>353</v>
      </c>
      <c r="X44" s="2" t="s">
        <v>31</v>
      </c>
      <c r="Y44" s="2" t="s">
        <v>487</v>
      </c>
      <c r="Z44" s="2" t="s">
        <v>46</v>
      </c>
      <c r="AA44" s="2" t="s">
        <v>1037</v>
      </c>
      <c r="AB44" s="2" t="s">
        <v>1036</v>
      </c>
      <c r="AC44" s="2" t="s">
        <v>3093</v>
      </c>
      <c r="AD44" s="2" t="s">
        <v>2627</v>
      </c>
      <c r="AE44" s="2" t="s">
        <v>3093</v>
      </c>
      <c r="AF44" s="17" t="s">
        <v>3096</v>
      </c>
    </row>
    <row r="45" spans="1:32">
      <c r="A45" s="2">
        <v>44</v>
      </c>
      <c r="B45" s="2" t="s">
        <v>2624</v>
      </c>
      <c r="C45" s="2" t="s">
        <v>1109</v>
      </c>
      <c r="D45" s="2" t="s">
        <v>2297</v>
      </c>
      <c r="E45" s="2" t="s">
        <v>2723</v>
      </c>
      <c r="F45" s="2" t="s">
        <v>2633</v>
      </c>
      <c r="G45" s="12">
        <v>44683</v>
      </c>
      <c r="H45" s="2" t="s">
        <v>3112</v>
      </c>
      <c r="I45" s="2" t="s">
        <v>259</v>
      </c>
      <c r="J45" s="2" t="s">
        <v>16</v>
      </c>
      <c r="K45" s="2" t="s">
        <v>403</v>
      </c>
      <c r="L45" s="2" t="s">
        <v>34</v>
      </c>
      <c r="M45" s="2" t="s">
        <v>513</v>
      </c>
      <c r="N45" s="2" t="s">
        <v>26</v>
      </c>
      <c r="O45" s="2" t="s">
        <v>615</v>
      </c>
      <c r="P45" s="2" t="s">
        <v>13</v>
      </c>
      <c r="Q45" s="2" t="s">
        <v>89</v>
      </c>
      <c r="R45" s="2" t="s">
        <v>10</v>
      </c>
      <c r="S45" s="2" t="s">
        <v>133</v>
      </c>
      <c r="T45" s="2" t="s">
        <v>29</v>
      </c>
      <c r="U45" s="2" t="s">
        <v>308</v>
      </c>
      <c r="V45" s="2" t="s">
        <v>36</v>
      </c>
      <c r="W45" s="2" t="s">
        <v>155</v>
      </c>
      <c r="X45" s="2" t="s">
        <v>86</v>
      </c>
      <c r="Y45" s="2" t="s">
        <v>374</v>
      </c>
      <c r="Z45" s="2" t="s">
        <v>72</v>
      </c>
      <c r="AA45" s="2" t="s">
        <v>1110</v>
      </c>
      <c r="AB45" s="2" t="s">
        <v>1108</v>
      </c>
      <c r="AC45" s="2" t="s">
        <v>3093</v>
      </c>
      <c r="AD45" s="2" t="s">
        <v>2627</v>
      </c>
      <c r="AE45" s="2" t="s">
        <v>3093</v>
      </c>
      <c r="AF45" s="17" t="s">
        <v>3115</v>
      </c>
    </row>
    <row r="46" spans="1:32">
      <c r="A46" s="2">
        <v>45</v>
      </c>
      <c r="B46" s="2" t="s">
        <v>2624</v>
      </c>
      <c r="C46" s="2" t="s">
        <v>931</v>
      </c>
      <c r="D46" s="2" t="s">
        <v>2270</v>
      </c>
      <c r="E46" s="2" t="s">
        <v>2724</v>
      </c>
      <c r="F46" s="2" t="s">
        <v>2647</v>
      </c>
      <c r="G46" s="12">
        <v>44678</v>
      </c>
      <c r="H46" s="2" t="s">
        <v>3112</v>
      </c>
      <c r="I46" s="2" t="s">
        <v>507</v>
      </c>
      <c r="J46" s="2" t="s">
        <v>66</v>
      </c>
      <c r="K46" s="2" t="s">
        <v>898</v>
      </c>
      <c r="L46" s="2" t="s">
        <v>10</v>
      </c>
      <c r="M46" s="2" t="s">
        <v>338</v>
      </c>
      <c r="N46" s="2" t="s">
        <v>10</v>
      </c>
      <c r="O46" s="2" t="s">
        <v>196</v>
      </c>
      <c r="P46" s="2" t="s">
        <v>13</v>
      </c>
      <c r="Q46" s="2" t="s">
        <v>392</v>
      </c>
      <c r="R46" s="2" t="s">
        <v>10</v>
      </c>
      <c r="S46" s="2" t="s">
        <v>355</v>
      </c>
      <c r="T46" s="2" t="s">
        <v>8</v>
      </c>
      <c r="U46" s="2" t="s">
        <v>215</v>
      </c>
      <c r="V46" s="2" t="s">
        <v>77</v>
      </c>
      <c r="W46" s="2" t="s">
        <v>933</v>
      </c>
      <c r="X46" s="2" t="s">
        <v>31</v>
      </c>
      <c r="Y46" s="2" t="s">
        <v>797</v>
      </c>
      <c r="Z46" s="2" t="s">
        <v>35</v>
      </c>
      <c r="AA46" s="2" t="s">
        <v>934</v>
      </c>
      <c r="AB46" s="2" t="s">
        <v>932</v>
      </c>
      <c r="AC46" s="2" t="s">
        <v>3094</v>
      </c>
      <c r="AD46" s="2" t="s">
        <v>2627</v>
      </c>
      <c r="AE46" s="2" t="s">
        <v>3093</v>
      </c>
      <c r="AF46" s="17" t="s">
        <v>3096</v>
      </c>
    </row>
    <row r="47" spans="1:32">
      <c r="A47" s="2">
        <v>46</v>
      </c>
      <c r="B47" s="2" t="s">
        <v>2624</v>
      </c>
      <c r="C47" s="2" t="s">
        <v>1093</v>
      </c>
      <c r="D47" s="2" t="s">
        <v>2294</v>
      </c>
      <c r="E47" s="2" t="s">
        <v>2725</v>
      </c>
      <c r="F47" s="2" t="s">
        <v>2629</v>
      </c>
      <c r="G47" s="12">
        <v>44681</v>
      </c>
      <c r="H47" s="2" t="s">
        <v>3111</v>
      </c>
      <c r="I47" s="2" t="s">
        <v>201</v>
      </c>
      <c r="J47" s="2" t="s">
        <v>21</v>
      </c>
      <c r="K47" s="2" t="s">
        <v>1042</v>
      </c>
      <c r="L47" s="2" t="s">
        <v>39</v>
      </c>
      <c r="M47" s="2" t="s">
        <v>1003</v>
      </c>
      <c r="N47" s="2" t="s">
        <v>39</v>
      </c>
      <c r="O47" s="2" t="s">
        <v>416</v>
      </c>
      <c r="P47" s="2" t="s">
        <v>10</v>
      </c>
      <c r="Q47" s="2" t="s">
        <v>761</v>
      </c>
      <c r="R47" s="2" t="s">
        <v>39</v>
      </c>
      <c r="S47" s="2" t="s">
        <v>367</v>
      </c>
      <c r="T47" s="2" t="s">
        <v>46</v>
      </c>
      <c r="U47" s="2" t="s">
        <v>215</v>
      </c>
      <c r="V47" s="2" t="s">
        <v>47</v>
      </c>
      <c r="W47" s="2" t="s">
        <v>259</v>
      </c>
      <c r="X47" s="2" t="s">
        <v>36</v>
      </c>
      <c r="Y47" s="2" t="s">
        <v>652</v>
      </c>
      <c r="Z47" s="2" t="s">
        <v>37</v>
      </c>
      <c r="AA47" s="2" t="s">
        <v>1094</v>
      </c>
      <c r="AB47" s="2" t="s">
        <v>1091</v>
      </c>
      <c r="AC47" s="2" t="s">
        <v>3094</v>
      </c>
      <c r="AD47" s="2" t="s">
        <v>3093</v>
      </c>
      <c r="AE47" s="2" t="s">
        <v>3093</v>
      </c>
      <c r="AF47" s="17" t="s">
        <v>3096</v>
      </c>
    </row>
    <row r="48" spans="1:32">
      <c r="A48" s="2">
        <v>47</v>
      </c>
      <c r="B48" s="2" t="s">
        <v>2624</v>
      </c>
      <c r="C48" s="2" t="s">
        <v>1188</v>
      </c>
      <c r="D48" s="2" t="s">
        <v>2308</v>
      </c>
      <c r="E48" s="2" t="s">
        <v>2726</v>
      </c>
      <c r="F48" s="2" t="s">
        <v>2628</v>
      </c>
      <c r="G48" s="12">
        <v>44684</v>
      </c>
      <c r="H48" s="2" t="s">
        <v>3113</v>
      </c>
      <c r="I48" s="2" t="s">
        <v>210</v>
      </c>
      <c r="J48" s="2" t="s">
        <v>66</v>
      </c>
      <c r="K48" s="2" t="s">
        <v>612</v>
      </c>
      <c r="L48" s="2" t="s">
        <v>26</v>
      </c>
      <c r="M48" s="2" t="s">
        <v>1189</v>
      </c>
      <c r="N48" s="2" t="s">
        <v>26</v>
      </c>
      <c r="O48" s="2" t="s">
        <v>177</v>
      </c>
      <c r="P48" s="2" t="s">
        <v>13</v>
      </c>
      <c r="Q48" s="2" t="s">
        <v>50</v>
      </c>
      <c r="R48" s="2" t="s">
        <v>26</v>
      </c>
      <c r="S48" s="2" t="s">
        <v>379</v>
      </c>
      <c r="T48" s="2" t="s">
        <v>29</v>
      </c>
      <c r="U48" s="2" t="s">
        <v>215</v>
      </c>
      <c r="V48" s="2" t="s">
        <v>31</v>
      </c>
      <c r="W48" s="2" t="s">
        <v>1190</v>
      </c>
      <c r="X48" s="2" t="s">
        <v>47</v>
      </c>
      <c r="Y48" s="2" t="s">
        <v>75</v>
      </c>
      <c r="Z48" s="2" t="s">
        <v>72</v>
      </c>
      <c r="AA48" s="2" t="s">
        <v>1191</v>
      </c>
      <c r="AB48" s="2" t="s">
        <v>1185</v>
      </c>
      <c r="AC48" s="2" t="s">
        <v>3093</v>
      </c>
      <c r="AD48" s="2" t="s">
        <v>3093</v>
      </c>
      <c r="AE48" s="2" t="s">
        <v>2627</v>
      </c>
      <c r="AF48" s="17" t="s">
        <v>3096</v>
      </c>
    </row>
    <row r="49" spans="1:32">
      <c r="A49" s="2">
        <v>48</v>
      </c>
      <c r="B49" s="2" t="s">
        <v>2624</v>
      </c>
      <c r="C49" s="2" t="s">
        <v>1541</v>
      </c>
      <c r="D49" s="2" t="s">
        <v>2385</v>
      </c>
      <c r="E49" s="2" t="s">
        <v>2727</v>
      </c>
      <c r="F49" s="2" t="s">
        <v>2648</v>
      </c>
      <c r="G49" s="12">
        <v>44683</v>
      </c>
      <c r="H49" s="2" t="s">
        <v>3111</v>
      </c>
      <c r="I49" s="2" t="s">
        <v>207</v>
      </c>
      <c r="J49" s="2" t="s">
        <v>57</v>
      </c>
      <c r="K49" s="2" t="s">
        <v>1519</v>
      </c>
      <c r="L49" s="2" t="s">
        <v>39</v>
      </c>
      <c r="M49" s="2" t="s">
        <v>1543</v>
      </c>
      <c r="N49" s="2" t="s">
        <v>39</v>
      </c>
      <c r="O49" s="2" t="s">
        <v>127</v>
      </c>
      <c r="P49" s="2" t="s">
        <v>10</v>
      </c>
      <c r="Q49" s="2" t="s">
        <v>902</v>
      </c>
      <c r="R49" s="2" t="s">
        <v>34</v>
      </c>
      <c r="S49" s="2" t="s">
        <v>269</v>
      </c>
      <c r="T49" s="2" t="s">
        <v>22</v>
      </c>
      <c r="U49" s="2" t="s">
        <v>267</v>
      </c>
      <c r="V49" s="2" t="s">
        <v>47</v>
      </c>
      <c r="W49" s="2" t="s">
        <v>153</v>
      </c>
      <c r="X49" s="2" t="s">
        <v>36</v>
      </c>
      <c r="Y49" s="2" t="s">
        <v>620</v>
      </c>
      <c r="Z49" s="2" t="s">
        <v>37</v>
      </c>
      <c r="AA49" s="2" t="s">
        <v>1544</v>
      </c>
      <c r="AB49" s="2" t="s">
        <v>1542</v>
      </c>
      <c r="AC49" s="2" t="s">
        <v>3093</v>
      </c>
      <c r="AD49" s="2" t="s">
        <v>2627</v>
      </c>
      <c r="AE49" s="2" t="s">
        <v>2627</v>
      </c>
      <c r="AF49" s="17" t="s">
        <v>3115</v>
      </c>
    </row>
    <row r="50" spans="1:32">
      <c r="A50" s="2">
        <v>49</v>
      </c>
      <c r="B50" s="2" t="s">
        <v>2624</v>
      </c>
      <c r="C50" s="2" t="s">
        <v>840</v>
      </c>
      <c r="D50" s="2" t="s">
        <v>2259</v>
      </c>
      <c r="E50" s="2" t="s">
        <v>2728</v>
      </c>
      <c r="F50" s="2" t="s">
        <v>2646</v>
      </c>
      <c r="G50" s="12">
        <v>44679</v>
      </c>
      <c r="H50" s="2" t="s">
        <v>3112</v>
      </c>
      <c r="I50" s="2" t="s">
        <v>229</v>
      </c>
      <c r="J50" s="2" t="s">
        <v>10</v>
      </c>
      <c r="K50" s="2" t="s">
        <v>843</v>
      </c>
      <c r="L50" s="2" t="s">
        <v>60</v>
      </c>
      <c r="M50" s="2" t="s">
        <v>842</v>
      </c>
      <c r="N50" s="2" t="s">
        <v>13</v>
      </c>
      <c r="O50" s="2" t="s">
        <v>52</v>
      </c>
      <c r="P50" s="2" t="s">
        <v>13</v>
      </c>
      <c r="Q50" s="2" t="s">
        <v>112</v>
      </c>
      <c r="R50" s="2" t="s">
        <v>11</v>
      </c>
      <c r="S50" s="2" t="s">
        <v>347</v>
      </c>
      <c r="T50" s="2" t="s">
        <v>66</v>
      </c>
      <c r="U50" s="2" t="s">
        <v>361</v>
      </c>
      <c r="V50" s="2" t="s">
        <v>29</v>
      </c>
      <c r="W50" s="2" t="s">
        <v>233</v>
      </c>
      <c r="X50" s="2" t="s">
        <v>22</v>
      </c>
      <c r="Y50" s="2" t="s">
        <v>100</v>
      </c>
      <c r="Z50" s="2" t="s">
        <v>57</v>
      </c>
      <c r="AA50" s="2" t="s">
        <v>188</v>
      </c>
      <c r="AB50" s="2" t="s">
        <v>841</v>
      </c>
      <c r="AC50" s="2" t="s">
        <v>2627</v>
      </c>
      <c r="AD50" s="2" t="s">
        <v>3094</v>
      </c>
      <c r="AE50" s="2" t="s">
        <v>2627</v>
      </c>
      <c r="AF50" s="17" t="s">
        <v>3115</v>
      </c>
    </row>
    <row r="51" spans="1:32">
      <c r="A51" s="2">
        <v>50</v>
      </c>
      <c r="B51" s="2" t="s">
        <v>2624</v>
      </c>
      <c r="C51" s="2" t="s">
        <v>851</v>
      </c>
      <c r="D51" s="2" t="s">
        <v>2261</v>
      </c>
      <c r="E51" s="2" t="s">
        <v>2729</v>
      </c>
      <c r="F51" s="2" t="s">
        <v>2633</v>
      </c>
      <c r="G51" s="12">
        <v>44680</v>
      </c>
      <c r="H51" s="2" t="s">
        <v>3112</v>
      </c>
      <c r="I51" s="2" t="s">
        <v>222</v>
      </c>
      <c r="J51" s="2" t="s">
        <v>57</v>
      </c>
      <c r="K51" s="2" t="s">
        <v>852</v>
      </c>
      <c r="L51" s="2" t="s">
        <v>39</v>
      </c>
      <c r="M51" s="2" t="s">
        <v>384</v>
      </c>
      <c r="N51" s="2" t="s">
        <v>39</v>
      </c>
      <c r="O51" s="2" t="s">
        <v>325</v>
      </c>
      <c r="P51" s="2" t="s">
        <v>11</v>
      </c>
      <c r="Q51" s="2" t="s">
        <v>267</v>
      </c>
      <c r="R51" s="2" t="s">
        <v>34</v>
      </c>
      <c r="S51" s="2" t="s">
        <v>156</v>
      </c>
      <c r="T51" s="2" t="s">
        <v>46</v>
      </c>
      <c r="U51" s="2" t="s">
        <v>333</v>
      </c>
      <c r="V51" s="2" t="s">
        <v>36</v>
      </c>
      <c r="W51" s="2" t="s">
        <v>266</v>
      </c>
      <c r="X51" s="2" t="s">
        <v>36</v>
      </c>
      <c r="Y51" s="2" t="s">
        <v>383</v>
      </c>
      <c r="Z51" s="2" t="s">
        <v>23</v>
      </c>
      <c r="AA51" s="2" t="s">
        <v>853</v>
      </c>
      <c r="AB51" s="2" t="s">
        <v>470</v>
      </c>
      <c r="AC51" s="2" t="s">
        <v>3093</v>
      </c>
      <c r="AD51" s="2" t="s">
        <v>2627</v>
      </c>
      <c r="AE51" s="2" t="s">
        <v>3093</v>
      </c>
      <c r="AF51" s="17" t="s">
        <v>3115</v>
      </c>
    </row>
    <row r="52" spans="1:32">
      <c r="A52" s="2">
        <v>51</v>
      </c>
      <c r="B52" s="2" t="s">
        <v>2624</v>
      </c>
      <c r="C52" s="2" t="s">
        <v>317</v>
      </c>
      <c r="D52" s="2" t="s">
        <v>2215</v>
      </c>
      <c r="E52" s="2" t="s">
        <v>2730</v>
      </c>
      <c r="F52" s="2" t="s">
        <v>2636</v>
      </c>
      <c r="G52" s="12">
        <v>44683</v>
      </c>
      <c r="H52" s="2" t="s">
        <v>3112</v>
      </c>
      <c r="I52" s="2" t="s">
        <v>207</v>
      </c>
      <c r="J52" s="2" t="s">
        <v>34</v>
      </c>
      <c r="K52" s="2" t="s">
        <v>321</v>
      </c>
      <c r="L52" s="2" t="s">
        <v>11</v>
      </c>
      <c r="M52" s="2" t="s">
        <v>319</v>
      </c>
      <c r="N52" s="2" t="s">
        <v>10</v>
      </c>
      <c r="O52" s="2" t="s">
        <v>220</v>
      </c>
      <c r="P52" s="2" t="s">
        <v>10</v>
      </c>
      <c r="Q52" s="2" t="s">
        <v>237</v>
      </c>
      <c r="R52" s="2" t="s">
        <v>26</v>
      </c>
      <c r="S52" s="2" t="s">
        <v>177</v>
      </c>
      <c r="T52" s="2" t="s">
        <v>21</v>
      </c>
      <c r="U52" s="2" t="s">
        <v>315</v>
      </c>
      <c r="V52" s="2" t="s">
        <v>29</v>
      </c>
      <c r="W52" s="2" t="s">
        <v>320</v>
      </c>
      <c r="X52" s="2" t="s">
        <v>22</v>
      </c>
      <c r="Y52" s="2" t="s">
        <v>144</v>
      </c>
      <c r="Z52" s="2" t="s">
        <v>8</v>
      </c>
      <c r="AA52" s="2" t="s">
        <v>322</v>
      </c>
      <c r="AB52" s="2" t="s">
        <v>318</v>
      </c>
      <c r="AC52" s="2" t="s">
        <v>3093</v>
      </c>
      <c r="AD52" s="2" t="s">
        <v>3093</v>
      </c>
      <c r="AE52" s="2" t="s">
        <v>3094</v>
      </c>
      <c r="AF52" s="17" t="s">
        <v>3096</v>
      </c>
    </row>
    <row r="53" spans="1:32">
      <c r="A53" s="2">
        <v>52</v>
      </c>
      <c r="B53" s="2" t="s">
        <v>2624</v>
      </c>
      <c r="C53" s="2" t="s">
        <v>1184</v>
      </c>
      <c r="D53" s="2" t="s">
        <v>2307</v>
      </c>
      <c r="E53" s="2" t="s">
        <v>2731</v>
      </c>
      <c r="F53" s="2" t="s">
        <v>2648</v>
      </c>
      <c r="G53" s="12">
        <v>44684</v>
      </c>
      <c r="H53" s="2" t="s">
        <v>3111</v>
      </c>
      <c r="I53" s="2" t="s">
        <v>1020</v>
      </c>
      <c r="J53" s="2" t="s">
        <v>57</v>
      </c>
      <c r="K53" s="2" t="s">
        <v>330</v>
      </c>
      <c r="L53" s="2" t="s">
        <v>39</v>
      </c>
      <c r="M53" s="2" t="s">
        <v>1186</v>
      </c>
      <c r="N53" s="2" t="s">
        <v>39</v>
      </c>
      <c r="O53" s="2" t="s">
        <v>1051</v>
      </c>
      <c r="P53" s="2" t="s">
        <v>10</v>
      </c>
      <c r="Q53" s="2" t="s">
        <v>388</v>
      </c>
      <c r="R53" s="2" t="s">
        <v>34</v>
      </c>
      <c r="S53" s="2" t="s">
        <v>430</v>
      </c>
      <c r="T53" s="2" t="s">
        <v>22</v>
      </c>
      <c r="U53" s="2" t="s">
        <v>333</v>
      </c>
      <c r="V53" s="2" t="s">
        <v>36</v>
      </c>
      <c r="W53" s="2" t="s">
        <v>300</v>
      </c>
      <c r="X53" s="2" t="s">
        <v>36</v>
      </c>
      <c r="Y53" s="2" t="s">
        <v>652</v>
      </c>
      <c r="Z53" s="2" t="s">
        <v>37</v>
      </c>
      <c r="AA53" s="2" t="s">
        <v>1187</v>
      </c>
      <c r="AB53" s="2" t="s">
        <v>1185</v>
      </c>
      <c r="AC53" s="2" t="s">
        <v>3094</v>
      </c>
      <c r="AD53" s="2" t="s">
        <v>3093</v>
      </c>
      <c r="AE53" s="2" t="s">
        <v>3094</v>
      </c>
      <c r="AF53" s="17" t="s">
        <v>3115</v>
      </c>
    </row>
    <row r="54" spans="1:32">
      <c r="A54" s="2">
        <v>53</v>
      </c>
      <c r="B54" s="2" t="s">
        <v>2624</v>
      </c>
      <c r="C54" s="2" t="s">
        <v>1730</v>
      </c>
      <c r="D54" s="2" t="s">
        <v>2436</v>
      </c>
      <c r="E54" s="2" t="s">
        <v>2732</v>
      </c>
      <c r="F54" s="2" t="s">
        <v>2634</v>
      </c>
      <c r="G54" s="12">
        <v>44680</v>
      </c>
      <c r="H54" s="2" t="s">
        <v>3112</v>
      </c>
      <c r="I54" s="2" t="s">
        <v>507</v>
      </c>
      <c r="J54" s="2" t="s">
        <v>39</v>
      </c>
      <c r="K54" s="2" t="s">
        <v>1351</v>
      </c>
      <c r="L54" s="2" t="s">
        <v>10</v>
      </c>
      <c r="M54" s="2" t="s">
        <v>571</v>
      </c>
      <c r="N54" s="2" t="s">
        <v>10</v>
      </c>
      <c r="O54" s="2" t="s">
        <v>287</v>
      </c>
      <c r="P54" s="2" t="s">
        <v>60</v>
      </c>
      <c r="Q54" s="2" t="s">
        <v>251</v>
      </c>
      <c r="R54" s="2" t="s">
        <v>10</v>
      </c>
      <c r="S54" s="2" t="s">
        <v>269</v>
      </c>
      <c r="T54" s="2" t="s">
        <v>8</v>
      </c>
      <c r="U54" s="2" t="s">
        <v>364</v>
      </c>
      <c r="V54" s="2" t="s">
        <v>36</v>
      </c>
      <c r="W54" s="2" t="s">
        <v>1139</v>
      </c>
      <c r="X54" s="2" t="s">
        <v>36</v>
      </c>
      <c r="Y54" s="2" t="s">
        <v>98</v>
      </c>
      <c r="Z54" s="2" t="s">
        <v>35</v>
      </c>
      <c r="AA54" s="2" t="s">
        <v>1648</v>
      </c>
      <c r="AB54" s="2" t="s">
        <v>909</v>
      </c>
      <c r="AC54" s="2" t="s">
        <v>3093</v>
      </c>
      <c r="AD54" s="2" t="s">
        <v>3094</v>
      </c>
      <c r="AE54" s="2" t="s">
        <v>3093</v>
      </c>
      <c r="AF54" s="17" t="s">
        <v>3096</v>
      </c>
    </row>
    <row r="55" spans="1:32">
      <c r="A55" s="2">
        <v>54</v>
      </c>
      <c r="B55" s="2" t="s">
        <v>2624</v>
      </c>
      <c r="C55" s="2" t="s">
        <v>1600</v>
      </c>
      <c r="D55" s="2" t="s">
        <v>2401</v>
      </c>
      <c r="E55" s="2" t="s">
        <v>2733</v>
      </c>
      <c r="F55" s="2" t="s">
        <v>2649</v>
      </c>
      <c r="G55" s="12">
        <v>44678</v>
      </c>
      <c r="H55" s="2" t="s">
        <v>3111</v>
      </c>
      <c r="I55" s="2" t="s">
        <v>212</v>
      </c>
      <c r="J55" s="2" t="s">
        <v>16</v>
      </c>
      <c r="K55" s="2" t="s">
        <v>768</v>
      </c>
      <c r="L55" s="2" t="s">
        <v>34</v>
      </c>
      <c r="M55" s="2" t="s">
        <v>778</v>
      </c>
      <c r="N55" s="2" t="s">
        <v>26</v>
      </c>
      <c r="O55" s="2" t="s">
        <v>336</v>
      </c>
      <c r="P55" s="2" t="s">
        <v>13</v>
      </c>
      <c r="Q55" s="2" t="s">
        <v>110</v>
      </c>
      <c r="R55" s="2" t="s">
        <v>10</v>
      </c>
      <c r="S55" s="2" t="s">
        <v>370</v>
      </c>
      <c r="T55" s="2" t="s">
        <v>29</v>
      </c>
      <c r="U55" s="2" t="s">
        <v>289</v>
      </c>
      <c r="V55" s="2" t="s">
        <v>31</v>
      </c>
      <c r="W55" s="2" t="s">
        <v>532</v>
      </c>
      <c r="X55" s="2" t="s">
        <v>31</v>
      </c>
      <c r="Y55" s="2" t="s">
        <v>374</v>
      </c>
      <c r="Z55" s="2" t="s">
        <v>35</v>
      </c>
      <c r="AA55" s="2" t="s">
        <v>1455</v>
      </c>
      <c r="AB55" s="2" t="s">
        <v>1601</v>
      </c>
      <c r="AC55" s="2" t="s">
        <v>3093</v>
      </c>
      <c r="AD55" s="2" t="s">
        <v>3093</v>
      </c>
      <c r="AE55" s="2" t="s">
        <v>3093</v>
      </c>
      <c r="AF55" s="17" t="s">
        <v>3115</v>
      </c>
    </row>
    <row r="56" spans="1:32">
      <c r="A56" s="2">
        <v>55</v>
      </c>
      <c r="B56" s="2" t="s">
        <v>2624</v>
      </c>
      <c r="C56" s="2" t="s">
        <v>1016</v>
      </c>
      <c r="D56" s="2" t="s">
        <v>2282</v>
      </c>
      <c r="E56" s="2" t="s">
        <v>2734</v>
      </c>
      <c r="F56" s="2" t="s">
        <v>2630</v>
      </c>
      <c r="G56" s="12">
        <v>44707</v>
      </c>
      <c r="H56" s="2" t="s">
        <v>3112</v>
      </c>
      <c r="I56" s="2" t="s">
        <v>101</v>
      </c>
      <c r="J56" s="2" t="s">
        <v>55</v>
      </c>
      <c r="K56" s="2" t="s">
        <v>774</v>
      </c>
      <c r="L56" s="2" t="s">
        <v>34</v>
      </c>
      <c r="M56" s="2" t="s">
        <v>1018</v>
      </c>
      <c r="N56" s="2" t="s">
        <v>55</v>
      </c>
      <c r="O56" s="2" t="s">
        <v>93</v>
      </c>
      <c r="P56" s="2" t="s">
        <v>10</v>
      </c>
      <c r="Q56" s="2" t="s">
        <v>307</v>
      </c>
      <c r="R56" s="2" t="s">
        <v>34</v>
      </c>
      <c r="S56" s="2" t="s">
        <v>238</v>
      </c>
      <c r="T56" s="2" t="s">
        <v>57</v>
      </c>
      <c r="U56" s="2" t="s">
        <v>32</v>
      </c>
      <c r="V56" s="2" t="s">
        <v>37</v>
      </c>
      <c r="W56" s="2" t="s">
        <v>182</v>
      </c>
      <c r="X56" s="2" t="s">
        <v>77</v>
      </c>
      <c r="Y56" s="2" t="s">
        <v>649</v>
      </c>
      <c r="Z56" s="2" t="s">
        <v>35</v>
      </c>
      <c r="AA56" s="2" t="s">
        <v>1019</v>
      </c>
      <c r="AB56" s="2" t="s">
        <v>1017</v>
      </c>
      <c r="AC56" s="2" t="s">
        <v>3093</v>
      </c>
      <c r="AD56" s="2" t="s">
        <v>3093</v>
      </c>
      <c r="AE56" s="2" t="s">
        <v>3093</v>
      </c>
      <c r="AF56" s="17" t="s">
        <v>3115</v>
      </c>
    </row>
    <row r="57" spans="1:32">
      <c r="A57" s="2">
        <v>56</v>
      </c>
      <c r="B57" s="2" t="s">
        <v>2624</v>
      </c>
      <c r="C57" s="2" t="s">
        <v>1501</v>
      </c>
      <c r="D57" s="2" t="s">
        <v>2377</v>
      </c>
      <c r="E57" s="2" t="s">
        <v>2735</v>
      </c>
      <c r="F57" s="2" t="s">
        <v>2649</v>
      </c>
      <c r="G57" s="12">
        <v>44683</v>
      </c>
      <c r="H57" s="2" t="s">
        <v>3111</v>
      </c>
      <c r="I57" s="2" t="s">
        <v>87</v>
      </c>
      <c r="J57" s="2" t="s">
        <v>16</v>
      </c>
      <c r="K57" s="2" t="s">
        <v>596</v>
      </c>
      <c r="L57" s="2" t="s">
        <v>26</v>
      </c>
      <c r="M57" s="2" t="s">
        <v>677</v>
      </c>
      <c r="N57" s="2" t="s">
        <v>26</v>
      </c>
      <c r="O57" s="2" t="s">
        <v>792</v>
      </c>
      <c r="P57" s="2" t="s">
        <v>13</v>
      </c>
      <c r="Q57" s="2" t="s">
        <v>262</v>
      </c>
      <c r="R57" s="2" t="s">
        <v>10</v>
      </c>
      <c r="S57" s="2" t="s">
        <v>345</v>
      </c>
      <c r="T57" s="2" t="s">
        <v>8</v>
      </c>
      <c r="U57" s="2" t="s">
        <v>333</v>
      </c>
      <c r="V57" s="2" t="s">
        <v>47</v>
      </c>
      <c r="W57" s="2" t="s">
        <v>221</v>
      </c>
      <c r="X57" s="2" t="s">
        <v>47</v>
      </c>
      <c r="Y57" s="2" t="s">
        <v>652</v>
      </c>
      <c r="Z57" s="2" t="s">
        <v>35</v>
      </c>
      <c r="AA57" s="2" t="s">
        <v>1503</v>
      </c>
      <c r="AB57" s="2" t="s">
        <v>1502</v>
      </c>
      <c r="AC57" s="2" t="s">
        <v>3093</v>
      </c>
      <c r="AD57" s="2" t="s">
        <v>3093</v>
      </c>
      <c r="AE57" s="2" t="s">
        <v>2627</v>
      </c>
      <c r="AF57" s="17" t="s">
        <v>3115</v>
      </c>
    </row>
    <row r="58" spans="1:32">
      <c r="A58" s="2">
        <v>57</v>
      </c>
      <c r="B58" s="2" t="s">
        <v>2624</v>
      </c>
      <c r="C58" s="2" t="s">
        <v>1559</v>
      </c>
      <c r="D58" s="2" t="s">
        <v>2391</v>
      </c>
      <c r="E58" s="2" t="s">
        <v>2736</v>
      </c>
      <c r="F58" s="2" t="s">
        <v>2633</v>
      </c>
      <c r="G58" s="12">
        <v>44683</v>
      </c>
      <c r="H58" s="2" t="s">
        <v>3112</v>
      </c>
      <c r="I58" s="2" t="s">
        <v>346</v>
      </c>
      <c r="J58" s="2" t="s">
        <v>57</v>
      </c>
      <c r="K58" s="2" t="s">
        <v>1560</v>
      </c>
      <c r="L58" s="2" t="s">
        <v>55</v>
      </c>
      <c r="M58" s="2" t="s">
        <v>723</v>
      </c>
      <c r="N58" s="2" t="s">
        <v>39</v>
      </c>
      <c r="O58" s="2" t="s">
        <v>915</v>
      </c>
      <c r="P58" s="2" t="s">
        <v>10</v>
      </c>
      <c r="Q58" s="2" t="s">
        <v>758</v>
      </c>
      <c r="R58" s="2" t="s">
        <v>34</v>
      </c>
      <c r="S58" s="2" t="s">
        <v>1267</v>
      </c>
      <c r="T58" s="2" t="s">
        <v>22</v>
      </c>
      <c r="U58" s="2" t="s">
        <v>90</v>
      </c>
      <c r="V58" s="2" t="s">
        <v>31</v>
      </c>
      <c r="W58" s="2" t="s">
        <v>175</v>
      </c>
      <c r="X58" s="2" t="s">
        <v>31</v>
      </c>
      <c r="Y58" s="2" t="s">
        <v>1074</v>
      </c>
      <c r="Z58" s="2" t="s">
        <v>72</v>
      </c>
      <c r="AA58" s="2" t="s">
        <v>1561</v>
      </c>
      <c r="AB58" s="2" t="s">
        <v>1350</v>
      </c>
      <c r="AC58" s="2" t="s">
        <v>3093</v>
      </c>
      <c r="AD58" s="2" t="s">
        <v>2627</v>
      </c>
      <c r="AE58" s="2" t="s">
        <v>2627</v>
      </c>
      <c r="AF58" s="17" t="s">
        <v>3115</v>
      </c>
    </row>
    <row r="59" spans="1:32">
      <c r="A59" s="2">
        <v>58</v>
      </c>
      <c r="B59" s="2" t="s">
        <v>2624</v>
      </c>
      <c r="C59" s="2" t="s">
        <v>1716</v>
      </c>
      <c r="D59" s="2" t="s">
        <v>2432</v>
      </c>
      <c r="E59" s="2" t="s">
        <v>2737</v>
      </c>
      <c r="F59" s="2" t="s">
        <v>2650</v>
      </c>
      <c r="G59" s="12">
        <v>44723</v>
      </c>
      <c r="H59" s="2" t="s">
        <v>3113</v>
      </c>
      <c r="I59" s="2" t="s">
        <v>1055</v>
      </c>
      <c r="J59" s="2" t="s">
        <v>21</v>
      </c>
      <c r="K59" s="2" t="s">
        <v>1441</v>
      </c>
      <c r="L59" s="2" t="s">
        <v>16</v>
      </c>
      <c r="M59" s="2" t="s">
        <v>941</v>
      </c>
      <c r="N59" s="2" t="s">
        <v>18</v>
      </c>
      <c r="O59" s="2" t="s">
        <v>1111</v>
      </c>
      <c r="P59" s="2" t="s">
        <v>55</v>
      </c>
      <c r="Q59" s="2" t="s">
        <v>168</v>
      </c>
      <c r="R59" s="2" t="s">
        <v>16</v>
      </c>
      <c r="S59" s="2" t="s">
        <v>430</v>
      </c>
      <c r="T59" s="2" t="s">
        <v>46</v>
      </c>
      <c r="U59" s="2" t="s">
        <v>761</v>
      </c>
      <c r="V59" s="2" t="s">
        <v>31</v>
      </c>
      <c r="W59" s="2" t="s">
        <v>1038</v>
      </c>
      <c r="X59" s="2" t="s">
        <v>47</v>
      </c>
      <c r="Y59" s="2" t="s">
        <v>838</v>
      </c>
      <c r="Z59" s="2" t="s">
        <v>77</v>
      </c>
      <c r="AA59" s="2" t="s">
        <v>1717</v>
      </c>
      <c r="AB59" s="2" t="s">
        <v>839</v>
      </c>
      <c r="AC59" s="2" t="s">
        <v>2627</v>
      </c>
      <c r="AD59" s="2" t="s">
        <v>2627</v>
      </c>
      <c r="AE59" s="2" t="s">
        <v>2627</v>
      </c>
      <c r="AF59" s="17" t="s">
        <v>3115</v>
      </c>
    </row>
    <row r="60" spans="1:32">
      <c r="A60" s="2">
        <v>59</v>
      </c>
      <c r="B60" s="2" t="s">
        <v>2624</v>
      </c>
      <c r="C60" s="2" t="s">
        <v>996</v>
      </c>
      <c r="D60" s="2" t="s">
        <v>2279</v>
      </c>
      <c r="E60" s="2" t="s">
        <v>2738</v>
      </c>
      <c r="F60" s="2" t="s">
        <v>2647</v>
      </c>
      <c r="G60" s="12">
        <v>44679</v>
      </c>
      <c r="H60" s="2" t="s">
        <v>3112</v>
      </c>
      <c r="I60" s="2" t="s">
        <v>225</v>
      </c>
      <c r="J60" s="2" t="s">
        <v>16</v>
      </c>
      <c r="K60" s="2" t="s">
        <v>580</v>
      </c>
      <c r="L60" s="2" t="s">
        <v>26</v>
      </c>
      <c r="M60" s="2" t="s">
        <v>997</v>
      </c>
      <c r="N60" s="2" t="s">
        <v>26</v>
      </c>
      <c r="O60" s="2" t="s">
        <v>254</v>
      </c>
      <c r="P60" s="2" t="s">
        <v>11</v>
      </c>
      <c r="Q60" s="2" t="s">
        <v>434</v>
      </c>
      <c r="R60" s="2" t="s">
        <v>26</v>
      </c>
      <c r="S60" s="2" t="s">
        <v>144</v>
      </c>
      <c r="T60" s="2" t="s">
        <v>29</v>
      </c>
      <c r="U60" s="2" t="s">
        <v>159</v>
      </c>
      <c r="V60" s="2" t="s">
        <v>31</v>
      </c>
      <c r="W60" s="2" t="s">
        <v>728</v>
      </c>
      <c r="X60" s="2" t="s">
        <v>47</v>
      </c>
      <c r="Y60" s="2" t="s">
        <v>910</v>
      </c>
      <c r="Z60" s="2" t="s">
        <v>72</v>
      </c>
      <c r="AA60" s="2" t="s">
        <v>998</v>
      </c>
      <c r="AB60" s="2" t="s">
        <v>756</v>
      </c>
      <c r="AC60" s="2" t="s">
        <v>3094</v>
      </c>
      <c r="AD60" s="2" t="s">
        <v>3093</v>
      </c>
      <c r="AE60" s="2" t="s">
        <v>3094</v>
      </c>
      <c r="AF60" s="17" t="s">
        <v>3096</v>
      </c>
    </row>
    <row r="61" spans="1:32">
      <c r="A61" s="2">
        <v>60</v>
      </c>
      <c r="B61" s="2" t="s">
        <v>2625</v>
      </c>
      <c r="C61" s="2" t="s">
        <v>1630</v>
      </c>
      <c r="D61" s="2" t="s">
        <v>2408</v>
      </c>
      <c r="E61" s="2" t="s">
        <v>2739</v>
      </c>
      <c r="F61" s="2" t="s">
        <v>2644</v>
      </c>
      <c r="G61" s="12">
        <v>44684</v>
      </c>
      <c r="H61" s="2" t="s">
        <v>3112</v>
      </c>
      <c r="I61" s="2" t="s">
        <v>195</v>
      </c>
      <c r="J61" s="2" t="s">
        <v>66</v>
      </c>
      <c r="K61" s="2" t="s">
        <v>1010</v>
      </c>
      <c r="L61" s="2" t="s">
        <v>26</v>
      </c>
      <c r="M61" s="2" t="s">
        <v>1631</v>
      </c>
      <c r="N61" s="2" t="s">
        <v>26</v>
      </c>
      <c r="O61" s="2" t="s">
        <v>567</v>
      </c>
      <c r="P61" s="2" t="s">
        <v>13</v>
      </c>
      <c r="Q61" s="2" t="s">
        <v>352</v>
      </c>
      <c r="R61" s="2" t="s">
        <v>26</v>
      </c>
      <c r="S61" s="2" t="s">
        <v>202</v>
      </c>
      <c r="T61" s="2" t="s">
        <v>29</v>
      </c>
      <c r="U61" s="2" t="s">
        <v>32</v>
      </c>
      <c r="V61" s="2" t="s">
        <v>36</v>
      </c>
      <c r="W61" s="2" t="s">
        <v>1112</v>
      </c>
      <c r="X61" s="2" t="s">
        <v>36</v>
      </c>
      <c r="Y61" s="2" t="s">
        <v>876</v>
      </c>
      <c r="Z61" s="2" t="s">
        <v>72</v>
      </c>
      <c r="AA61" s="2" t="s">
        <v>1632</v>
      </c>
      <c r="AB61" s="2" t="s">
        <v>1627</v>
      </c>
      <c r="AC61" s="2" t="s">
        <v>3093</v>
      </c>
      <c r="AD61" s="2" t="s">
        <v>3094</v>
      </c>
      <c r="AE61" s="2" t="s">
        <v>3094</v>
      </c>
      <c r="AF61" s="17" t="s">
        <v>3115</v>
      </c>
    </row>
    <row r="62" spans="1:32">
      <c r="A62" s="2">
        <v>61</v>
      </c>
      <c r="B62" s="2" t="s">
        <v>2625</v>
      </c>
      <c r="C62" s="2" t="s">
        <v>1636</v>
      </c>
      <c r="D62" s="2" t="s">
        <v>2410</v>
      </c>
      <c r="E62" s="2" t="s">
        <v>2740</v>
      </c>
      <c r="F62" s="2" t="s">
        <v>2639</v>
      </c>
      <c r="G62" s="12">
        <v>44705</v>
      </c>
      <c r="H62" s="2" t="s">
        <v>3112</v>
      </c>
      <c r="I62" s="2" t="s">
        <v>507</v>
      </c>
      <c r="J62" s="2" t="s">
        <v>55</v>
      </c>
      <c r="K62" s="2" t="s">
        <v>1265</v>
      </c>
      <c r="L62" s="2" t="s">
        <v>34</v>
      </c>
      <c r="M62" s="2" t="s">
        <v>563</v>
      </c>
      <c r="N62" s="2" t="s">
        <v>55</v>
      </c>
      <c r="O62" s="2" t="s">
        <v>194</v>
      </c>
      <c r="P62" s="2" t="s">
        <v>10</v>
      </c>
      <c r="Q62" s="2" t="s">
        <v>172</v>
      </c>
      <c r="R62" s="2" t="s">
        <v>34</v>
      </c>
      <c r="S62" s="2" t="s">
        <v>509</v>
      </c>
      <c r="T62" s="2" t="s">
        <v>8</v>
      </c>
      <c r="U62" s="2" t="s">
        <v>192</v>
      </c>
      <c r="V62" s="2" t="s">
        <v>77</v>
      </c>
      <c r="W62" s="2" t="s">
        <v>555</v>
      </c>
      <c r="X62" s="2" t="s">
        <v>36</v>
      </c>
      <c r="Y62" s="2" t="s">
        <v>678</v>
      </c>
      <c r="Z62" s="2" t="s">
        <v>23</v>
      </c>
      <c r="AA62" s="2" t="s">
        <v>1638</v>
      </c>
      <c r="AB62" s="2" t="s">
        <v>1637</v>
      </c>
      <c r="AC62" s="2" t="s">
        <v>3094</v>
      </c>
      <c r="AD62" s="2" t="s">
        <v>3094</v>
      </c>
      <c r="AE62" s="2" t="s">
        <v>3094</v>
      </c>
      <c r="AF62" s="17" t="s">
        <v>3115</v>
      </c>
    </row>
    <row r="63" spans="1:32">
      <c r="A63" s="2">
        <v>62</v>
      </c>
      <c r="B63" s="2" t="s">
        <v>2625</v>
      </c>
      <c r="C63" s="2" t="s">
        <v>1695</v>
      </c>
      <c r="D63" s="2" t="s">
        <v>2425</v>
      </c>
      <c r="E63" s="2" t="s">
        <v>2741</v>
      </c>
      <c r="F63" s="2" t="s">
        <v>2644</v>
      </c>
      <c r="G63" s="12">
        <v>44684</v>
      </c>
      <c r="H63" s="2" t="s">
        <v>3112</v>
      </c>
      <c r="I63" s="2" t="s">
        <v>9</v>
      </c>
      <c r="J63" s="2" t="s">
        <v>16</v>
      </c>
      <c r="K63" s="2" t="s">
        <v>420</v>
      </c>
      <c r="L63" s="2" t="s">
        <v>34</v>
      </c>
      <c r="M63" s="2" t="s">
        <v>1602</v>
      </c>
      <c r="N63" s="2" t="s">
        <v>34</v>
      </c>
      <c r="O63" s="2" t="s">
        <v>1025</v>
      </c>
      <c r="P63" s="2" t="s">
        <v>13</v>
      </c>
      <c r="Q63" s="2" t="s">
        <v>1021</v>
      </c>
      <c r="R63" s="2" t="s">
        <v>26</v>
      </c>
      <c r="S63" s="2" t="s">
        <v>1038</v>
      </c>
      <c r="T63" s="2" t="s">
        <v>22</v>
      </c>
      <c r="U63" s="2" t="s">
        <v>541</v>
      </c>
      <c r="V63" s="2" t="s">
        <v>86</v>
      </c>
      <c r="W63" s="2" t="s">
        <v>1442</v>
      </c>
      <c r="X63" s="2" t="s">
        <v>86</v>
      </c>
      <c r="Y63" s="2" t="s">
        <v>1072</v>
      </c>
      <c r="Z63" s="2" t="s">
        <v>37</v>
      </c>
      <c r="AA63" s="2" t="s">
        <v>1696</v>
      </c>
      <c r="AB63" s="2" t="s">
        <v>928</v>
      </c>
      <c r="AC63" s="2" t="s">
        <v>3093</v>
      </c>
      <c r="AD63" s="2" t="s">
        <v>3093</v>
      </c>
      <c r="AE63" s="2" t="s">
        <v>3093</v>
      </c>
      <c r="AF63" s="17" t="s">
        <v>3115</v>
      </c>
    </row>
    <row r="64" spans="1:32">
      <c r="A64" s="2">
        <v>63</v>
      </c>
      <c r="B64" s="2" t="s">
        <v>2625</v>
      </c>
      <c r="C64" s="2" t="s">
        <v>1705</v>
      </c>
      <c r="D64" s="2" t="s">
        <v>2427</v>
      </c>
      <c r="E64" s="2" t="s">
        <v>2742</v>
      </c>
      <c r="F64" s="2" t="s">
        <v>2639</v>
      </c>
      <c r="G64" s="12">
        <v>44683</v>
      </c>
      <c r="H64" s="2" t="s">
        <v>3112</v>
      </c>
      <c r="I64" s="2" t="s">
        <v>38</v>
      </c>
      <c r="J64" s="2" t="s">
        <v>11</v>
      </c>
      <c r="K64" s="2" t="s">
        <v>1706</v>
      </c>
      <c r="L64" s="2" t="s">
        <v>60</v>
      </c>
      <c r="M64" s="2" t="s">
        <v>940</v>
      </c>
      <c r="N64" s="2" t="s">
        <v>13</v>
      </c>
      <c r="O64" s="2" t="s">
        <v>555</v>
      </c>
      <c r="P64" s="2" t="s">
        <v>314</v>
      </c>
      <c r="Q64" s="2" t="s">
        <v>388</v>
      </c>
      <c r="R64" s="2" t="s">
        <v>11</v>
      </c>
      <c r="S64" s="2" t="s">
        <v>514</v>
      </c>
      <c r="T64" s="2" t="s">
        <v>16</v>
      </c>
      <c r="U64" s="2" t="s">
        <v>453</v>
      </c>
      <c r="V64" s="2" t="s">
        <v>18</v>
      </c>
      <c r="W64" s="2" t="s">
        <v>724</v>
      </c>
      <c r="X64" s="2" t="s">
        <v>22</v>
      </c>
      <c r="Y64" s="2" t="s">
        <v>738</v>
      </c>
      <c r="Z64" s="2" t="s">
        <v>18</v>
      </c>
      <c r="AA64" s="2" t="s">
        <v>1707</v>
      </c>
      <c r="AB64" s="2" t="s">
        <v>1147</v>
      </c>
      <c r="AC64" s="2" t="s">
        <v>3093</v>
      </c>
      <c r="AD64" s="2" t="s">
        <v>3093</v>
      </c>
      <c r="AE64" s="2" t="s">
        <v>3093</v>
      </c>
      <c r="AF64" s="17" t="s">
        <v>3115</v>
      </c>
    </row>
    <row r="65" spans="1:32">
      <c r="A65" s="2">
        <v>64</v>
      </c>
      <c r="B65" s="2" t="s">
        <v>2625</v>
      </c>
      <c r="C65" s="2" t="s">
        <v>1708</v>
      </c>
      <c r="D65" s="2" t="s">
        <v>2428</v>
      </c>
      <c r="E65" s="2" t="s">
        <v>2743</v>
      </c>
      <c r="F65" s="2" t="s">
        <v>2642</v>
      </c>
      <c r="G65" s="12">
        <v>44683</v>
      </c>
      <c r="H65" s="2" t="s">
        <v>3113</v>
      </c>
      <c r="I65" s="2" t="s">
        <v>551</v>
      </c>
      <c r="J65" s="2" t="s">
        <v>66</v>
      </c>
      <c r="K65" s="2" t="s">
        <v>774</v>
      </c>
      <c r="L65" s="2" t="s">
        <v>34</v>
      </c>
      <c r="M65" s="2" t="s">
        <v>1122</v>
      </c>
      <c r="N65" s="2" t="s">
        <v>26</v>
      </c>
      <c r="O65" s="2" t="s">
        <v>624</v>
      </c>
      <c r="P65" s="2" t="s">
        <v>13</v>
      </c>
      <c r="Q65" s="2" t="s">
        <v>53</v>
      </c>
      <c r="R65" s="2" t="s">
        <v>26</v>
      </c>
      <c r="S65" s="2" t="s">
        <v>20</v>
      </c>
      <c r="T65" s="2" t="s">
        <v>29</v>
      </c>
      <c r="U65" s="2" t="s">
        <v>837</v>
      </c>
      <c r="V65" s="2" t="s">
        <v>31</v>
      </c>
      <c r="W65" s="2" t="s">
        <v>127</v>
      </c>
      <c r="X65" s="2" t="s">
        <v>31</v>
      </c>
      <c r="Y65" s="2" t="s">
        <v>433</v>
      </c>
      <c r="Z65" s="2" t="s">
        <v>35</v>
      </c>
      <c r="AA65" s="2" t="s">
        <v>1709</v>
      </c>
      <c r="AB65" s="2" t="s">
        <v>543</v>
      </c>
      <c r="AC65" s="2" t="s">
        <v>3093</v>
      </c>
      <c r="AD65" s="2" t="s">
        <v>2627</v>
      </c>
      <c r="AE65" s="2" t="s">
        <v>3093</v>
      </c>
      <c r="AF65" s="17" t="s">
        <v>3115</v>
      </c>
    </row>
    <row r="66" spans="1:32">
      <c r="A66" s="2">
        <v>65</v>
      </c>
      <c r="B66" s="2" t="s">
        <v>2625</v>
      </c>
      <c r="C66" s="2" t="s">
        <v>1851</v>
      </c>
      <c r="D66" s="2" t="s">
        <v>2477</v>
      </c>
      <c r="E66" s="2" t="s">
        <v>2744</v>
      </c>
      <c r="F66" s="2" t="s">
        <v>2641</v>
      </c>
      <c r="G66" s="12">
        <v>44686</v>
      </c>
      <c r="H66" s="2" t="s">
        <v>3113</v>
      </c>
      <c r="I66" s="2" t="s">
        <v>157</v>
      </c>
      <c r="J66" s="2" t="s">
        <v>55</v>
      </c>
      <c r="K66" s="2" t="s">
        <v>870</v>
      </c>
      <c r="L66" s="2" t="s">
        <v>10</v>
      </c>
      <c r="M66" s="2" t="s">
        <v>1647</v>
      </c>
      <c r="N66" s="2" t="s">
        <v>10</v>
      </c>
      <c r="O66" s="2" t="s">
        <v>370</v>
      </c>
      <c r="P66" s="2" t="s">
        <v>60</v>
      </c>
      <c r="Q66" s="2" t="s">
        <v>233</v>
      </c>
      <c r="R66" s="2" t="s">
        <v>11</v>
      </c>
      <c r="S66" s="2" t="s">
        <v>93</v>
      </c>
      <c r="T66" s="2" t="s">
        <v>8</v>
      </c>
      <c r="U66" s="2" t="s">
        <v>248</v>
      </c>
      <c r="V66" s="2" t="s">
        <v>47</v>
      </c>
      <c r="W66" s="2" t="s">
        <v>938</v>
      </c>
      <c r="X66" s="2" t="s">
        <v>36</v>
      </c>
      <c r="Y66" s="2" t="s">
        <v>675</v>
      </c>
      <c r="Z66" s="2" t="s">
        <v>72</v>
      </c>
      <c r="AA66" s="2" t="s">
        <v>1372</v>
      </c>
      <c r="AB66" s="2" t="s">
        <v>1527</v>
      </c>
      <c r="AC66" s="2" t="s">
        <v>2627</v>
      </c>
      <c r="AD66" s="2" t="s">
        <v>2627</v>
      </c>
      <c r="AE66" s="2" t="s">
        <v>3093</v>
      </c>
      <c r="AF66" s="17" t="s">
        <v>3096</v>
      </c>
    </row>
    <row r="67" spans="1:32">
      <c r="A67" s="2">
        <v>66</v>
      </c>
      <c r="B67" s="2" t="s">
        <v>2625</v>
      </c>
      <c r="C67" s="2" t="s">
        <v>1870</v>
      </c>
      <c r="D67" s="2" t="s">
        <v>2485</v>
      </c>
      <c r="E67" s="2" t="s">
        <v>2745</v>
      </c>
      <c r="F67" s="2" t="s">
        <v>2643</v>
      </c>
      <c r="G67" s="12">
        <v>44682</v>
      </c>
      <c r="H67" s="2" t="s">
        <v>3111</v>
      </c>
      <c r="I67" s="2" t="s">
        <v>229</v>
      </c>
      <c r="J67" s="2" t="s">
        <v>34</v>
      </c>
      <c r="K67" s="2" t="s">
        <v>745</v>
      </c>
      <c r="L67" s="2" t="s">
        <v>11</v>
      </c>
      <c r="M67" s="2" t="s">
        <v>384</v>
      </c>
      <c r="N67" s="2" t="s">
        <v>10</v>
      </c>
      <c r="O67" s="2" t="s">
        <v>597</v>
      </c>
      <c r="P67" s="2" t="s">
        <v>13</v>
      </c>
      <c r="Q67" s="2" t="s">
        <v>361</v>
      </c>
      <c r="R67" s="2" t="s">
        <v>10</v>
      </c>
      <c r="S67" s="2" t="s">
        <v>295</v>
      </c>
      <c r="T67" s="2" t="s">
        <v>18</v>
      </c>
      <c r="U67" s="2" t="s">
        <v>135</v>
      </c>
      <c r="V67" s="2" t="s">
        <v>46</v>
      </c>
      <c r="W67" s="2" t="s">
        <v>823</v>
      </c>
      <c r="X67" s="2" t="s">
        <v>35</v>
      </c>
      <c r="Y67" s="2" t="s">
        <v>522</v>
      </c>
      <c r="Z67" s="2" t="s">
        <v>29</v>
      </c>
      <c r="AA67" s="2" t="s">
        <v>1871</v>
      </c>
      <c r="AB67" s="2" t="s">
        <v>1768</v>
      </c>
      <c r="AC67" s="2" t="s">
        <v>3093</v>
      </c>
      <c r="AD67" s="2" t="s">
        <v>3093</v>
      </c>
      <c r="AE67" s="2" t="s">
        <v>3093</v>
      </c>
      <c r="AF67" s="17" t="s">
        <v>3115</v>
      </c>
    </row>
    <row r="68" spans="1:32">
      <c r="A68" s="2">
        <v>67</v>
      </c>
      <c r="B68" s="2" t="s">
        <v>2625</v>
      </c>
      <c r="C68" s="2" t="s">
        <v>1875</v>
      </c>
      <c r="D68" s="2" t="s">
        <v>2487</v>
      </c>
      <c r="E68" s="2" t="s">
        <v>2746</v>
      </c>
      <c r="F68" s="2" t="s">
        <v>2641</v>
      </c>
      <c r="G68" s="12">
        <v>44684</v>
      </c>
      <c r="H68" s="2" t="s">
        <v>3112</v>
      </c>
      <c r="I68" s="2" t="s">
        <v>28</v>
      </c>
      <c r="J68" s="2" t="s">
        <v>39</v>
      </c>
      <c r="K68" s="2" t="s">
        <v>697</v>
      </c>
      <c r="L68" s="2" t="s">
        <v>11</v>
      </c>
      <c r="M68" s="2" t="s">
        <v>1034</v>
      </c>
      <c r="N68" s="2" t="s">
        <v>11</v>
      </c>
      <c r="O68" s="2" t="s">
        <v>942</v>
      </c>
      <c r="P68" s="2" t="s">
        <v>60</v>
      </c>
      <c r="Q68" s="2" t="s">
        <v>248</v>
      </c>
      <c r="R68" s="2" t="s">
        <v>11</v>
      </c>
      <c r="S68" s="2" t="s">
        <v>194</v>
      </c>
      <c r="T68" s="2" t="s">
        <v>8</v>
      </c>
      <c r="U68" s="2" t="s">
        <v>159</v>
      </c>
      <c r="V68" s="2" t="s">
        <v>47</v>
      </c>
      <c r="W68" s="2" t="s">
        <v>1213</v>
      </c>
      <c r="X68" s="2" t="s">
        <v>36</v>
      </c>
      <c r="Y68" s="2" t="s">
        <v>792</v>
      </c>
      <c r="Z68" s="2" t="s">
        <v>35</v>
      </c>
      <c r="AA68" s="2" t="s">
        <v>1877</v>
      </c>
      <c r="AB68" s="2" t="s">
        <v>1876</v>
      </c>
      <c r="AC68" s="2" t="s">
        <v>3093</v>
      </c>
      <c r="AD68" s="2" t="s">
        <v>3094</v>
      </c>
      <c r="AE68" s="2" t="s">
        <v>3093</v>
      </c>
      <c r="AF68" s="17" t="s">
        <v>3096</v>
      </c>
    </row>
    <row r="69" spans="1:32">
      <c r="A69" s="2">
        <v>68</v>
      </c>
      <c r="B69" s="2" t="s">
        <v>2625</v>
      </c>
      <c r="C69" s="2" t="s">
        <v>1890</v>
      </c>
      <c r="D69" s="2" t="s">
        <v>2491</v>
      </c>
      <c r="E69" s="2" t="s">
        <v>2747</v>
      </c>
      <c r="F69" s="2" t="s">
        <v>2645</v>
      </c>
      <c r="G69" s="12">
        <v>44674</v>
      </c>
      <c r="H69" s="2" t="s">
        <v>3112</v>
      </c>
      <c r="I69" s="2" t="s">
        <v>368</v>
      </c>
      <c r="J69" s="2" t="s">
        <v>39</v>
      </c>
      <c r="K69" s="2" t="s">
        <v>219</v>
      </c>
      <c r="L69" s="2" t="s">
        <v>11</v>
      </c>
      <c r="M69" s="2" t="s">
        <v>213</v>
      </c>
      <c r="N69" s="2" t="s">
        <v>11</v>
      </c>
      <c r="O69" s="2" t="s">
        <v>143</v>
      </c>
      <c r="P69" s="2" t="s">
        <v>314</v>
      </c>
      <c r="Q69" s="2" t="s">
        <v>434</v>
      </c>
      <c r="R69" s="2" t="s">
        <v>13</v>
      </c>
      <c r="S69" s="2" t="s">
        <v>277</v>
      </c>
      <c r="T69" s="2" t="s">
        <v>57</v>
      </c>
      <c r="U69" s="2" t="s">
        <v>301</v>
      </c>
      <c r="V69" s="2" t="s">
        <v>23</v>
      </c>
      <c r="W69" s="2" t="s">
        <v>1199</v>
      </c>
      <c r="X69" s="2" t="s">
        <v>77</v>
      </c>
      <c r="Y69" s="2" t="s">
        <v>1097</v>
      </c>
      <c r="Z69" s="2" t="s">
        <v>22</v>
      </c>
      <c r="AA69" s="2" t="s">
        <v>1891</v>
      </c>
      <c r="AB69" s="2" t="s">
        <v>1352</v>
      </c>
      <c r="AC69" s="2" t="s">
        <v>3093</v>
      </c>
      <c r="AD69" s="2" t="s">
        <v>3093</v>
      </c>
      <c r="AE69" s="2" t="s">
        <v>2627</v>
      </c>
      <c r="AF69" s="17" t="s">
        <v>3115</v>
      </c>
    </row>
    <row r="70" spans="1:32">
      <c r="A70" s="2">
        <v>69</v>
      </c>
      <c r="B70" s="2" t="s">
        <v>2625</v>
      </c>
      <c r="C70" s="2" t="s">
        <v>1903</v>
      </c>
      <c r="D70" s="2" t="s">
        <v>2497</v>
      </c>
      <c r="E70" s="2" t="s">
        <v>2748</v>
      </c>
      <c r="F70" s="2" t="s">
        <v>2643</v>
      </c>
      <c r="G70" s="12">
        <v>44691</v>
      </c>
      <c r="H70" s="2" t="s">
        <v>3113</v>
      </c>
      <c r="I70" s="2" t="s">
        <v>229</v>
      </c>
      <c r="J70" s="2" t="s">
        <v>66</v>
      </c>
      <c r="K70" s="2" t="s">
        <v>432</v>
      </c>
      <c r="L70" s="2" t="s">
        <v>26</v>
      </c>
      <c r="M70" s="2" t="s">
        <v>1857</v>
      </c>
      <c r="N70" s="2" t="s">
        <v>26</v>
      </c>
      <c r="O70" s="2" t="s">
        <v>663</v>
      </c>
      <c r="P70" s="2" t="s">
        <v>13</v>
      </c>
      <c r="Q70" s="2" t="s">
        <v>761</v>
      </c>
      <c r="R70" s="2" t="s">
        <v>10</v>
      </c>
      <c r="S70" s="2" t="s">
        <v>295</v>
      </c>
      <c r="T70" s="2" t="s">
        <v>29</v>
      </c>
      <c r="U70" s="2" t="s">
        <v>388</v>
      </c>
      <c r="V70" s="2" t="s">
        <v>171</v>
      </c>
      <c r="W70" s="2" t="s">
        <v>754</v>
      </c>
      <c r="X70" s="2" t="s">
        <v>171</v>
      </c>
      <c r="Y70" s="2" t="s">
        <v>268</v>
      </c>
      <c r="Z70" s="2" t="s">
        <v>72</v>
      </c>
      <c r="AA70" s="2" t="s">
        <v>1581</v>
      </c>
      <c r="AB70" s="2" t="s">
        <v>1248</v>
      </c>
      <c r="AC70" s="2" t="s">
        <v>3093</v>
      </c>
      <c r="AD70" s="2" t="s">
        <v>3093</v>
      </c>
      <c r="AE70" s="2" t="s">
        <v>3094</v>
      </c>
      <c r="AF70" s="17" t="s">
        <v>3115</v>
      </c>
    </row>
    <row r="71" spans="1:32">
      <c r="A71" s="2">
        <v>70</v>
      </c>
      <c r="B71" s="2" t="s">
        <v>2625</v>
      </c>
      <c r="C71" s="2" t="s">
        <v>1934</v>
      </c>
      <c r="D71" s="2" t="s">
        <v>2511</v>
      </c>
      <c r="E71" s="2" t="s">
        <v>2749</v>
      </c>
      <c r="F71" s="2" t="s">
        <v>2640</v>
      </c>
      <c r="G71" s="12">
        <v>44694</v>
      </c>
      <c r="H71" s="2" t="s">
        <v>3113</v>
      </c>
      <c r="I71" s="2" t="s">
        <v>413</v>
      </c>
      <c r="J71" s="2" t="s">
        <v>8</v>
      </c>
      <c r="K71" s="2" t="s">
        <v>1077</v>
      </c>
      <c r="L71" s="2" t="s">
        <v>16</v>
      </c>
      <c r="M71" s="2" t="s">
        <v>1079</v>
      </c>
      <c r="N71" s="2" t="s">
        <v>16</v>
      </c>
      <c r="O71" s="2" t="s">
        <v>1025</v>
      </c>
      <c r="P71" s="2" t="s">
        <v>39</v>
      </c>
      <c r="Q71" s="2" t="s">
        <v>1841</v>
      </c>
      <c r="R71" s="2" t="s">
        <v>66</v>
      </c>
      <c r="S71" s="2" t="s">
        <v>104</v>
      </c>
      <c r="T71" s="2" t="s">
        <v>23</v>
      </c>
      <c r="U71" s="2" t="s">
        <v>147</v>
      </c>
      <c r="V71" s="2" t="s">
        <v>1936</v>
      </c>
      <c r="W71" s="2" t="s">
        <v>586</v>
      </c>
      <c r="X71" s="2" t="s">
        <v>1936</v>
      </c>
      <c r="Y71" s="2" t="s">
        <v>1139</v>
      </c>
      <c r="Z71" s="2" t="s">
        <v>86</v>
      </c>
      <c r="AA71" s="2" t="s">
        <v>1937</v>
      </c>
      <c r="AB71" s="2" t="s">
        <v>1935</v>
      </c>
      <c r="AC71" s="2" t="s">
        <v>3093</v>
      </c>
      <c r="AD71" s="2" t="s">
        <v>2627</v>
      </c>
      <c r="AE71" s="2" t="s">
        <v>3094</v>
      </c>
      <c r="AF71" s="17" t="s">
        <v>3115</v>
      </c>
    </row>
    <row r="72" spans="1:32">
      <c r="A72" s="2">
        <v>71</v>
      </c>
      <c r="B72" s="2" t="s">
        <v>2625</v>
      </c>
      <c r="C72" s="2" t="s">
        <v>1960</v>
      </c>
      <c r="D72" s="2" t="s">
        <v>2521</v>
      </c>
      <c r="E72" s="2" t="s">
        <v>2750</v>
      </c>
      <c r="F72" s="2" t="s">
        <v>2645</v>
      </c>
      <c r="G72" s="12">
        <v>44674</v>
      </c>
      <c r="H72" s="2" t="s">
        <v>3112</v>
      </c>
      <c r="I72" s="2" t="s">
        <v>387</v>
      </c>
      <c r="J72" s="2" t="s">
        <v>39</v>
      </c>
      <c r="K72" s="2" t="s">
        <v>825</v>
      </c>
      <c r="L72" s="2" t="s">
        <v>11</v>
      </c>
      <c r="M72" s="2" t="s">
        <v>1018</v>
      </c>
      <c r="N72" s="2" t="s">
        <v>11</v>
      </c>
      <c r="O72" s="2" t="s">
        <v>250</v>
      </c>
      <c r="P72" s="2" t="s">
        <v>314</v>
      </c>
      <c r="Q72" s="2" t="s">
        <v>65</v>
      </c>
      <c r="R72" s="2" t="s">
        <v>13</v>
      </c>
      <c r="S72" s="2" t="s">
        <v>1215</v>
      </c>
      <c r="T72" s="2" t="s">
        <v>57</v>
      </c>
      <c r="U72" s="2" t="s">
        <v>289</v>
      </c>
      <c r="V72" s="2" t="s">
        <v>23</v>
      </c>
      <c r="W72" s="2" t="s">
        <v>933</v>
      </c>
      <c r="X72" s="2" t="s">
        <v>77</v>
      </c>
      <c r="Y72" s="2" t="s">
        <v>567</v>
      </c>
      <c r="Z72" s="2" t="s">
        <v>22</v>
      </c>
      <c r="AA72" s="2" t="s">
        <v>1571</v>
      </c>
      <c r="AB72" s="2" t="s">
        <v>1509</v>
      </c>
      <c r="AC72" s="2" t="s">
        <v>3094</v>
      </c>
      <c r="AD72" s="2" t="s">
        <v>3093</v>
      </c>
      <c r="AE72" s="2" t="s">
        <v>2627</v>
      </c>
      <c r="AF72" s="17" t="s">
        <v>3115</v>
      </c>
    </row>
    <row r="73" spans="1:32">
      <c r="A73" s="2">
        <v>72</v>
      </c>
      <c r="B73" s="2" t="s">
        <v>2625</v>
      </c>
      <c r="C73" s="2" t="s">
        <v>1964</v>
      </c>
      <c r="D73" s="2" t="s">
        <v>2523</v>
      </c>
      <c r="E73" s="2" t="s">
        <v>2751</v>
      </c>
      <c r="F73" s="2" t="s">
        <v>2651</v>
      </c>
      <c r="G73" s="12">
        <v>44713</v>
      </c>
      <c r="H73" s="2" t="s">
        <v>3113</v>
      </c>
      <c r="I73" s="2" t="s">
        <v>87</v>
      </c>
      <c r="J73" s="2" t="s">
        <v>39</v>
      </c>
      <c r="K73" s="2" t="s">
        <v>693</v>
      </c>
      <c r="L73" s="2" t="s">
        <v>26</v>
      </c>
      <c r="M73" s="2" t="s">
        <v>1379</v>
      </c>
      <c r="N73" s="2" t="s">
        <v>55</v>
      </c>
      <c r="O73" s="2" t="s">
        <v>678</v>
      </c>
      <c r="P73" s="2" t="s">
        <v>10</v>
      </c>
      <c r="Q73" s="2" t="s">
        <v>633</v>
      </c>
      <c r="R73" s="2" t="s">
        <v>34</v>
      </c>
      <c r="S73" s="2" t="s">
        <v>675</v>
      </c>
      <c r="T73" s="2" t="s">
        <v>57</v>
      </c>
      <c r="U73" s="2" t="s">
        <v>621</v>
      </c>
      <c r="V73" s="2" t="s">
        <v>47</v>
      </c>
      <c r="W73" s="2" t="s">
        <v>876</v>
      </c>
      <c r="X73" s="2" t="s">
        <v>36</v>
      </c>
      <c r="Y73" s="2" t="s">
        <v>98</v>
      </c>
      <c r="Z73" s="2" t="s">
        <v>23</v>
      </c>
      <c r="AA73" s="2" t="s">
        <v>1702</v>
      </c>
      <c r="AB73" s="2" t="s">
        <v>1965</v>
      </c>
      <c r="AC73" s="2" t="s">
        <v>2627</v>
      </c>
      <c r="AD73" s="2" t="s">
        <v>2627</v>
      </c>
      <c r="AE73" s="2" t="s">
        <v>2627</v>
      </c>
      <c r="AF73" s="17" t="s">
        <v>3096</v>
      </c>
    </row>
    <row r="74" spans="1:32">
      <c r="A74" s="2">
        <v>73</v>
      </c>
      <c r="B74" s="2" t="s">
        <v>2625</v>
      </c>
      <c r="C74" s="2" t="s">
        <v>1982</v>
      </c>
      <c r="D74" s="2" t="s">
        <v>2530</v>
      </c>
      <c r="E74" s="2" t="s">
        <v>2752</v>
      </c>
      <c r="F74" s="2" t="s">
        <v>2645</v>
      </c>
      <c r="G74" s="12">
        <v>44676</v>
      </c>
      <c r="H74" s="2" t="s">
        <v>3112</v>
      </c>
      <c r="I74" s="2" t="s">
        <v>101</v>
      </c>
      <c r="J74" s="2" t="s">
        <v>34</v>
      </c>
      <c r="K74" s="2" t="s">
        <v>435</v>
      </c>
      <c r="L74" s="2" t="s">
        <v>11</v>
      </c>
      <c r="M74" s="2" t="s">
        <v>1416</v>
      </c>
      <c r="N74" s="2" t="s">
        <v>13</v>
      </c>
      <c r="O74" s="2" t="s">
        <v>372</v>
      </c>
      <c r="P74" s="2" t="s">
        <v>314</v>
      </c>
      <c r="Q74" s="2" t="s">
        <v>221</v>
      </c>
      <c r="R74" s="2" t="s">
        <v>13</v>
      </c>
      <c r="S74" s="2" t="s">
        <v>812</v>
      </c>
      <c r="T74" s="2" t="s">
        <v>57</v>
      </c>
      <c r="U74" s="2" t="s">
        <v>103</v>
      </c>
      <c r="V74" s="2" t="s">
        <v>77</v>
      </c>
      <c r="W74" s="2" t="s">
        <v>619</v>
      </c>
      <c r="X74" s="2" t="s">
        <v>77</v>
      </c>
      <c r="Y74" s="2" t="s">
        <v>917</v>
      </c>
      <c r="Z74" s="2" t="s">
        <v>22</v>
      </c>
      <c r="AA74" s="2" t="s">
        <v>1863</v>
      </c>
      <c r="AB74" s="2" t="s">
        <v>1983</v>
      </c>
      <c r="AC74" s="2">
        <v>2</v>
      </c>
      <c r="AD74" s="2">
        <v>2</v>
      </c>
      <c r="AE74" s="2">
        <v>2</v>
      </c>
      <c r="AF74" s="17" t="s">
        <v>3115</v>
      </c>
    </row>
    <row r="75" spans="1:32">
      <c r="A75" s="2">
        <v>74</v>
      </c>
      <c r="B75" s="2" t="s">
        <v>2625</v>
      </c>
      <c r="C75" s="2" t="s">
        <v>2018</v>
      </c>
      <c r="D75" s="2" t="s">
        <v>2544</v>
      </c>
      <c r="E75" s="2" t="s">
        <v>2753</v>
      </c>
      <c r="F75" s="2" t="s">
        <v>2641</v>
      </c>
      <c r="G75" s="12">
        <v>44675</v>
      </c>
      <c r="H75" s="2" t="s">
        <v>3112</v>
      </c>
      <c r="I75" s="2" t="s">
        <v>387</v>
      </c>
      <c r="J75" s="2" t="s">
        <v>55</v>
      </c>
      <c r="K75" s="2" t="s">
        <v>1151</v>
      </c>
      <c r="L75" s="2" t="s">
        <v>10</v>
      </c>
      <c r="M75" s="2" t="s">
        <v>1625</v>
      </c>
      <c r="N75" s="2" t="s">
        <v>10</v>
      </c>
      <c r="O75" s="2" t="s">
        <v>194</v>
      </c>
      <c r="P75" s="2" t="s">
        <v>60</v>
      </c>
      <c r="Q75" s="2" t="s">
        <v>725</v>
      </c>
      <c r="R75" s="2" t="s">
        <v>10</v>
      </c>
      <c r="S75" s="2" t="s">
        <v>803</v>
      </c>
      <c r="T75" s="2" t="s">
        <v>8</v>
      </c>
      <c r="U75" s="2" t="s">
        <v>492</v>
      </c>
      <c r="V75" s="2" t="s">
        <v>47</v>
      </c>
      <c r="W75" s="2" t="s">
        <v>467</v>
      </c>
      <c r="X75" s="2" t="s">
        <v>36</v>
      </c>
      <c r="Y75" s="2" t="s">
        <v>462</v>
      </c>
      <c r="Z75" s="2" t="s">
        <v>72</v>
      </c>
      <c r="AA75" s="2" t="s">
        <v>1756</v>
      </c>
      <c r="AB75" s="2" t="s">
        <v>1846</v>
      </c>
      <c r="AC75" s="2" t="s">
        <v>3094</v>
      </c>
      <c r="AD75" s="2" t="s">
        <v>3094</v>
      </c>
      <c r="AE75" s="2" t="s">
        <v>3094</v>
      </c>
      <c r="AF75" s="17" t="s">
        <v>3096</v>
      </c>
    </row>
    <row r="76" spans="1:32">
      <c r="A76" s="2">
        <v>75</v>
      </c>
      <c r="B76" s="2" t="s">
        <v>2625</v>
      </c>
      <c r="C76" s="2" t="s">
        <v>2019</v>
      </c>
      <c r="D76" s="2" t="s">
        <v>2545</v>
      </c>
      <c r="E76" s="2" t="s">
        <v>2754</v>
      </c>
      <c r="F76" s="2" t="s">
        <v>2634</v>
      </c>
      <c r="G76" s="12">
        <v>44703</v>
      </c>
      <c r="H76" s="2" t="s">
        <v>3113</v>
      </c>
      <c r="I76" s="2" t="s">
        <v>737</v>
      </c>
      <c r="J76" s="2" t="s">
        <v>22</v>
      </c>
      <c r="K76" s="2" t="s">
        <v>596</v>
      </c>
      <c r="L76" s="2" t="s">
        <v>8</v>
      </c>
      <c r="M76" s="2" t="s">
        <v>1859</v>
      </c>
      <c r="N76" s="2" t="s">
        <v>46</v>
      </c>
      <c r="O76" s="2" t="s">
        <v>117</v>
      </c>
      <c r="P76" s="2" t="s">
        <v>21</v>
      </c>
      <c r="Q76" s="2" t="s">
        <v>553</v>
      </c>
      <c r="R76" s="2" t="s">
        <v>8</v>
      </c>
      <c r="S76" s="2" t="s">
        <v>93</v>
      </c>
      <c r="T76" s="2" t="s">
        <v>23</v>
      </c>
      <c r="U76" s="2" t="s">
        <v>112</v>
      </c>
      <c r="V76" s="2" t="s">
        <v>1252</v>
      </c>
      <c r="W76" s="2" t="s">
        <v>291</v>
      </c>
      <c r="X76" s="2" t="s">
        <v>1252</v>
      </c>
      <c r="Y76" s="2" t="s">
        <v>910</v>
      </c>
      <c r="Z76" s="2" t="s">
        <v>341</v>
      </c>
      <c r="AA76" s="2" t="s">
        <v>2020</v>
      </c>
      <c r="AB76" s="2" t="s">
        <v>1594</v>
      </c>
      <c r="AC76" s="2" t="s">
        <v>3093</v>
      </c>
      <c r="AD76" s="2" t="s">
        <v>2627</v>
      </c>
      <c r="AE76" s="2" t="s">
        <v>3094</v>
      </c>
      <c r="AF76" s="17" t="s">
        <v>3096</v>
      </c>
    </row>
    <row r="77" spans="1:32">
      <c r="A77" s="2">
        <v>76</v>
      </c>
      <c r="B77" s="2" t="s">
        <v>2625</v>
      </c>
      <c r="C77" s="2" t="s">
        <v>2035</v>
      </c>
      <c r="D77" s="2" t="s">
        <v>2551</v>
      </c>
      <c r="E77" s="2" t="s">
        <v>2755</v>
      </c>
      <c r="F77" s="2" t="s">
        <v>2645</v>
      </c>
      <c r="G77" s="12">
        <v>44682</v>
      </c>
      <c r="H77" s="2" t="s">
        <v>3112</v>
      </c>
      <c r="I77" s="2" t="s">
        <v>229</v>
      </c>
      <c r="J77" s="2" t="s">
        <v>39</v>
      </c>
      <c r="K77" s="2" t="s">
        <v>693</v>
      </c>
      <c r="L77" s="2" t="s">
        <v>11</v>
      </c>
      <c r="M77" s="2" t="s">
        <v>1613</v>
      </c>
      <c r="N77" s="2" t="s">
        <v>11</v>
      </c>
      <c r="O77" s="2" t="s">
        <v>471</v>
      </c>
      <c r="P77" s="2" t="s">
        <v>314</v>
      </c>
      <c r="Q77" s="2" t="s">
        <v>172</v>
      </c>
      <c r="R77" s="2" t="s">
        <v>13</v>
      </c>
      <c r="S77" s="2" t="s">
        <v>182</v>
      </c>
      <c r="T77" s="2" t="s">
        <v>18</v>
      </c>
      <c r="U77" s="2" t="s">
        <v>53</v>
      </c>
      <c r="V77" s="2" t="s">
        <v>47</v>
      </c>
      <c r="W77" s="2" t="s">
        <v>143</v>
      </c>
      <c r="X77" s="2" t="s">
        <v>36</v>
      </c>
      <c r="Y77" s="2" t="s">
        <v>567</v>
      </c>
      <c r="Z77" s="2" t="s">
        <v>35</v>
      </c>
      <c r="AA77" s="2" t="s">
        <v>1904</v>
      </c>
      <c r="AB77" s="2" t="s">
        <v>1646</v>
      </c>
      <c r="AC77" s="2" t="s">
        <v>3093</v>
      </c>
      <c r="AD77" s="2" t="s">
        <v>3093</v>
      </c>
      <c r="AE77" s="2" t="s">
        <v>2627</v>
      </c>
      <c r="AF77" s="17" t="s">
        <v>3115</v>
      </c>
    </row>
    <row r="78" spans="1:32">
      <c r="A78" s="2">
        <v>77</v>
      </c>
      <c r="B78" s="2" t="s">
        <v>2625</v>
      </c>
      <c r="C78" s="2" t="s">
        <v>2036</v>
      </c>
      <c r="D78" s="2" t="s">
        <v>2552</v>
      </c>
      <c r="E78" s="2" t="s">
        <v>2756</v>
      </c>
      <c r="F78" s="2" t="s">
        <v>2640</v>
      </c>
      <c r="G78" s="12">
        <v>44702</v>
      </c>
      <c r="H78" s="2" t="s">
        <v>3113</v>
      </c>
      <c r="I78" s="2" t="s">
        <v>279</v>
      </c>
      <c r="J78" s="2" t="s">
        <v>8</v>
      </c>
      <c r="K78" s="2" t="s">
        <v>1265</v>
      </c>
      <c r="L78" s="2" t="s">
        <v>16</v>
      </c>
      <c r="M78" s="2" t="s">
        <v>2038</v>
      </c>
      <c r="N78" s="2" t="s">
        <v>18</v>
      </c>
      <c r="O78" s="2" t="s">
        <v>682</v>
      </c>
      <c r="P78" s="2" t="s">
        <v>16</v>
      </c>
      <c r="Q78" s="2" t="s">
        <v>1043</v>
      </c>
      <c r="R78" s="2" t="s">
        <v>57</v>
      </c>
      <c r="S78" s="2" t="s">
        <v>1486</v>
      </c>
      <c r="T78" s="2" t="s">
        <v>37</v>
      </c>
      <c r="U78" s="2" t="s">
        <v>333</v>
      </c>
      <c r="V78" s="2" t="s">
        <v>2021</v>
      </c>
      <c r="W78" s="2" t="s">
        <v>194</v>
      </c>
      <c r="X78" s="2" t="s">
        <v>1936</v>
      </c>
      <c r="Y78" s="2" t="s">
        <v>153</v>
      </c>
      <c r="Z78" s="2" t="s">
        <v>328</v>
      </c>
      <c r="AA78" s="2" t="s">
        <v>1773</v>
      </c>
      <c r="AB78" s="2" t="s">
        <v>2037</v>
      </c>
      <c r="AC78" s="2" t="s">
        <v>3094</v>
      </c>
      <c r="AD78" s="2" t="s">
        <v>3093</v>
      </c>
      <c r="AE78" s="2" t="s">
        <v>3093</v>
      </c>
      <c r="AF78" s="17" t="s">
        <v>3115</v>
      </c>
    </row>
    <row r="79" spans="1:32">
      <c r="A79" s="2">
        <v>78</v>
      </c>
      <c r="B79" s="2" t="s">
        <v>2625</v>
      </c>
      <c r="C79" s="2" t="s">
        <v>2044</v>
      </c>
      <c r="D79" s="2" t="s">
        <v>2556</v>
      </c>
      <c r="E79" s="2" t="s">
        <v>2757</v>
      </c>
      <c r="F79" s="2" t="s">
        <v>2645</v>
      </c>
      <c r="G79" s="12">
        <v>44681</v>
      </c>
      <c r="H79" s="2" t="s">
        <v>3112</v>
      </c>
      <c r="I79" s="2" t="s">
        <v>259</v>
      </c>
      <c r="J79" s="2" t="s">
        <v>55</v>
      </c>
      <c r="K79" s="2" t="s">
        <v>435</v>
      </c>
      <c r="L79" s="2" t="s">
        <v>10</v>
      </c>
      <c r="M79" s="2" t="s">
        <v>294</v>
      </c>
      <c r="N79" s="2" t="s">
        <v>10</v>
      </c>
      <c r="O79" s="2" t="s">
        <v>117</v>
      </c>
      <c r="P79" s="2" t="s">
        <v>60</v>
      </c>
      <c r="Q79" s="2" t="s">
        <v>1114</v>
      </c>
      <c r="R79" s="2" t="s">
        <v>11</v>
      </c>
      <c r="S79" s="2" t="s">
        <v>419</v>
      </c>
      <c r="T79" s="2" t="s">
        <v>8</v>
      </c>
      <c r="U79" s="2" t="s">
        <v>380</v>
      </c>
      <c r="V79" s="2" t="s">
        <v>36</v>
      </c>
      <c r="W79" s="2" t="s">
        <v>9</v>
      </c>
      <c r="X79" s="2" t="s">
        <v>36</v>
      </c>
      <c r="Y79" s="2" t="s">
        <v>542</v>
      </c>
      <c r="Z79" s="2" t="s">
        <v>72</v>
      </c>
      <c r="AA79" s="2" t="s">
        <v>1642</v>
      </c>
      <c r="AB79" s="2" t="s">
        <v>2045</v>
      </c>
      <c r="AC79" s="2" t="s">
        <v>3093</v>
      </c>
      <c r="AD79" s="2" t="s">
        <v>3093</v>
      </c>
      <c r="AE79" s="2" t="s">
        <v>2627</v>
      </c>
      <c r="AF79" s="17" t="s">
        <v>3096</v>
      </c>
    </row>
    <row r="80" spans="1:32">
      <c r="A80" s="2">
        <v>79</v>
      </c>
      <c r="B80" s="2" t="s">
        <v>2625</v>
      </c>
      <c r="C80" s="2" t="s">
        <v>2070</v>
      </c>
      <c r="D80" s="2" t="s">
        <v>2567</v>
      </c>
      <c r="E80" s="2" t="s">
        <v>2758</v>
      </c>
      <c r="F80" s="2" t="s">
        <v>2641</v>
      </c>
      <c r="G80" s="12">
        <v>44677</v>
      </c>
      <c r="H80" s="2" t="s">
        <v>3113</v>
      </c>
      <c r="I80" s="2" t="s">
        <v>221</v>
      </c>
      <c r="J80" s="2" t="s">
        <v>55</v>
      </c>
      <c r="K80" s="2" t="s">
        <v>947</v>
      </c>
      <c r="L80" s="2" t="s">
        <v>10</v>
      </c>
      <c r="M80" s="2" t="s">
        <v>1854</v>
      </c>
      <c r="N80" s="2" t="s">
        <v>10</v>
      </c>
      <c r="O80" s="2" t="s">
        <v>1031</v>
      </c>
      <c r="P80" s="2" t="s">
        <v>60</v>
      </c>
      <c r="Q80" s="2" t="s">
        <v>159</v>
      </c>
      <c r="R80" s="2" t="s">
        <v>10</v>
      </c>
      <c r="S80" s="2" t="s">
        <v>220</v>
      </c>
      <c r="T80" s="2" t="s">
        <v>8</v>
      </c>
      <c r="U80" s="2" t="s">
        <v>339</v>
      </c>
      <c r="V80" s="2" t="s">
        <v>31</v>
      </c>
      <c r="W80" s="2" t="s">
        <v>522</v>
      </c>
      <c r="X80" s="2" t="s">
        <v>47</v>
      </c>
      <c r="Y80" s="2" t="s">
        <v>704</v>
      </c>
      <c r="Z80" s="2" t="s">
        <v>72</v>
      </c>
      <c r="AA80" s="2" t="s">
        <v>1629</v>
      </c>
      <c r="AB80" s="2" t="s">
        <v>2071</v>
      </c>
      <c r="AC80" s="2" t="s">
        <v>3093</v>
      </c>
      <c r="AD80" s="2" t="s">
        <v>2627</v>
      </c>
      <c r="AE80" s="2" t="s">
        <v>3093</v>
      </c>
      <c r="AF80" s="17" t="s">
        <v>3096</v>
      </c>
    </row>
    <row r="81" spans="1:32">
      <c r="A81" s="2">
        <v>80</v>
      </c>
      <c r="B81" s="2" t="s">
        <v>2626</v>
      </c>
      <c r="C81" s="2" t="s">
        <v>349</v>
      </c>
      <c r="D81" s="2" t="s">
        <v>2216</v>
      </c>
      <c r="E81" s="2" t="s">
        <v>2759</v>
      </c>
      <c r="F81" s="2" t="s">
        <v>2646</v>
      </c>
      <c r="G81" s="12">
        <v>44678</v>
      </c>
      <c r="H81" s="2" t="s">
        <v>3112</v>
      </c>
      <c r="I81" s="2" t="s">
        <v>38</v>
      </c>
      <c r="J81" s="2" t="s">
        <v>11</v>
      </c>
      <c r="K81" s="2" t="s">
        <v>354</v>
      </c>
      <c r="L81" s="2" t="s">
        <v>314</v>
      </c>
      <c r="M81" s="2" t="s">
        <v>351</v>
      </c>
      <c r="N81" s="2" t="s">
        <v>60</v>
      </c>
      <c r="O81" s="2" t="s">
        <v>93</v>
      </c>
      <c r="P81" s="2" t="s">
        <v>314</v>
      </c>
      <c r="Q81" s="2" t="s">
        <v>14</v>
      </c>
      <c r="R81" s="2" t="s">
        <v>60</v>
      </c>
      <c r="S81" s="2" t="s">
        <v>252</v>
      </c>
      <c r="T81" s="2" t="s">
        <v>55</v>
      </c>
      <c r="U81" s="2" t="s">
        <v>352</v>
      </c>
      <c r="V81" s="2" t="s">
        <v>8</v>
      </c>
      <c r="W81" s="2" t="s">
        <v>353</v>
      </c>
      <c r="X81" s="2" t="s">
        <v>29</v>
      </c>
      <c r="Y81" s="2" t="s">
        <v>355</v>
      </c>
      <c r="Z81" s="2" t="s">
        <v>21</v>
      </c>
      <c r="AA81" s="2" t="s">
        <v>356</v>
      </c>
      <c r="AB81" s="2" t="s">
        <v>350</v>
      </c>
      <c r="AC81" s="2" t="s">
        <v>3094</v>
      </c>
      <c r="AD81" s="2" t="s">
        <v>3094</v>
      </c>
      <c r="AE81" s="2" t="s">
        <v>3093</v>
      </c>
      <c r="AF81" s="17" t="s">
        <v>3115</v>
      </c>
    </row>
    <row r="82" spans="1:32">
      <c r="A82" s="2">
        <v>81</v>
      </c>
      <c r="B82" s="2" t="s">
        <v>2626</v>
      </c>
      <c r="C82" s="2" t="s">
        <v>457</v>
      </c>
      <c r="D82" s="2" t="s">
        <v>2221</v>
      </c>
      <c r="E82" s="2" t="s">
        <v>2760</v>
      </c>
      <c r="F82" s="2" t="s">
        <v>2631</v>
      </c>
      <c r="G82" s="12">
        <v>44729</v>
      </c>
      <c r="H82" s="2" t="s">
        <v>3113</v>
      </c>
      <c r="I82" s="2" t="s">
        <v>459</v>
      </c>
      <c r="J82" s="2" t="s">
        <v>16</v>
      </c>
      <c r="K82" s="2" t="s">
        <v>463</v>
      </c>
      <c r="L82" s="2" t="s">
        <v>55</v>
      </c>
      <c r="M82" s="2" t="s">
        <v>460</v>
      </c>
      <c r="N82" s="2" t="s">
        <v>16</v>
      </c>
      <c r="O82" s="2" t="s">
        <v>348</v>
      </c>
      <c r="P82" s="2" t="s">
        <v>34</v>
      </c>
      <c r="Q82" s="2" t="s">
        <v>185</v>
      </c>
      <c r="R82" s="2" t="s">
        <v>55</v>
      </c>
      <c r="S82" s="2" t="s">
        <v>461</v>
      </c>
      <c r="T82" s="2" t="s">
        <v>29</v>
      </c>
      <c r="U82" s="2" t="s">
        <v>324</v>
      </c>
      <c r="V82" s="2" t="s">
        <v>171</v>
      </c>
      <c r="W82" s="2" t="s">
        <v>462</v>
      </c>
      <c r="X82" s="2" t="s">
        <v>171</v>
      </c>
      <c r="Y82" s="2" t="s">
        <v>464</v>
      </c>
      <c r="Z82" s="2" t="s">
        <v>77</v>
      </c>
      <c r="AA82" s="2" t="s">
        <v>465</v>
      </c>
      <c r="AB82" s="2" t="s">
        <v>458</v>
      </c>
      <c r="AC82" s="2" t="s">
        <v>3093</v>
      </c>
      <c r="AD82" s="2" t="s">
        <v>2627</v>
      </c>
      <c r="AE82" s="2" t="s">
        <v>3093</v>
      </c>
      <c r="AF82" s="17" t="s">
        <v>3115</v>
      </c>
    </row>
    <row r="83" spans="1:32">
      <c r="A83" s="2">
        <v>82</v>
      </c>
      <c r="B83" s="2" t="s">
        <v>2626</v>
      </c>
      <c r="C83" s="2" t="s">
        <v>477</v>
      </c>
      <c r="D83" s="2" t="s">
        <v>2223</v>
      </c>
      <c r="E83" s="2" t="s">
        <v>2761</v>
      </c>
      <c r="F83" s="2" t="s">
        <v>2630</v>
      </c>
      <c r="G83" s="12">
        <v>44703</v>
      </c>
      <c r="H83" s="2" t="s">
        <v>3112</v>
      </c>
      <c r="I83" s="2" t="s">
        <v>101</v>
      </c>
      <c r="J83" s="2" t="s">
        <v>55</v>
      </c>
      <c r="K83" s="2" t="s">
        <v>481</v>
      </c>
      <c r="L83" s="2" t="s">
        <v>26</v>
      </c>
      <c r="M83" s="2" t="s">
        <v>479</v>
      </c>
      <c r="N83" s="2" t="s">
        <v>55</v>
      </c>
      <c r="O83" s="2" t="s">
        <v>85</v>
      </c>
      <c r="P83" s="2" t="s">
        <v>11</v>
      </c>
      <c r="Q83" s="2" t="s">
        <v>197</v>
      </c>
      <c r="R83" s="2" t="s">
        <v>26</v>
      </c>
      <c r="S83" s="2" t="s">
        <v>446</v>
      </c>
      <c r="T83" s="2" t="s">
        <v>57</v>
      </c>
      <c r="U83" s="2" t="s">
        <v>324</v>
      </c>
      <c r="V83" s="2" t="s">
        <v>72</v>
      </c>
      <c r="W83" s="2" t="s">
        <v>480</v>
      </c>
      <c r="X83" s="2" t="s">
        <v>23</v>
      </c>
      <c r="Y83" s="2" t="s">
        <v>347</v>
      </c>
      <c r="Z83" s="2" t="s">
        <v>35</v>
      </c>
      <c r="AA83" s="2" t="s">
        <v>482</v>
      </c>
      <c r="AB83" s="2" t="s">
        <v>478</v>
      </c>
      <c r="AC83" s="2" t="s">
        <v>3093</v>
      </c>
      <c r="AD83" s="2" t="s">
        <v>3093</v>
      </c>
      <c r="AE83" s="2" t="s">
        <v>2627</v>
      </c>
      <c r="AF83" s="17" t="s">
        <v>3115</v>
      </c>
    </row>
    <row r="84" spans="1:32">
      <c r="A84" s="2">
        <v>83</v>
      </c>
      <c r="B84" s="2" t="s">
        <v>2626</v>
      </c>
      <c r="C84" s="2" t="s">
        <v>495</v>
      </c>
      <c r="D84" s="2" t="s">
        <v>2226</v>
      </c>
      <c r="E84" s="2" t="s">
        <v>2762</v>
      </c>
      <c r="F84" s="2" t="s">
        <v>2630</v>
      </c>
      <c r="G84" s="12">
        <v>44677</v>
      </c>
      <c r="H84" s="2" t="s">
        <v>3112</v>
      </c>
      <c r="I84" s="2" t="s">
        <v>24</v>
      </c>
      <c r="J84" s="2" t="s">
        <v>55</v>
      </c>
      <c r="K84" s="2" t="s">
        <v>499</v>
      </c>
      <c r="L84" s="2" t="s">
        <v>11</v>
      </c>
      <c r="M84" s="2" t="s">
        <v>496</v>
      </c>
      <c r="N84" s="2" t="s">
        <v>11</v>
      </c>
      <c r="O84" s="2" t="s">
        <v>232</v>
      </c>
      <c r="P84" s="2" t="s">
        <v>314</v>
      </c>
      <c r="Q84" s="2" t="s">
        <v>246</v>
      </c>
      <c r="R84" s="2" t="s">
        <v>11</v>
      </c>
      <c r="S84" s="2" t="s">
        <v>497</v>
      </c>
      <c r="T84" s="2" t="s">
        <v>57</v>
      </c>
      <c r="U84" s="2" t="s">
        <v>168</v>
      </c>
      <c r="V84" s="2" t="s">
        <v>37</v>
      </c>
      <c r="W84" s="2" t="s">
        <v>498</v>
      </c>
      <c r="X84" s="2" t="s">
        <v>77</v>
      </c>
      <c r="Y84" s="2" t="s">
        <v>269</v>
      </c>
      <c r="Z84" s="2" t="s">
        <v>46</v>
      </c>
      <c r="AA84" s="2" t="s">
        <v>500</v>
      </c>
      <c r="AB84" s="2" t="s">
        <v>489</v>
      </c>
      <c r="AC84" s="2" t="s">
        <v>3093</v>
      </c>
      <c r="AD84" s="2" t="s">
        <v>3093</v>
      </c>
      <c r="AE84" s="2" t="s">
        <v>3093</v>
      </c>
      <c r="AF84" s="17" t="s">
        <v>3115</v>
      </c>
    </row>
    <row r="85" spans="1:32">
      <c r="A85" s="2">
        <v>84</v>
      </c>
      <c r="B85" s="2" t="s">
        <v>2626</v>
      </c>
      <c r="C85" s="2" t="s">
        <v>569</v>
      </c>
      <c r="D85" s="2" t="s">
        <v>2231</v>
      </c>
      <c r="E85" s="2" t="s">
        <v>2763</v>
      </c>
      <c r="F85" s="2" t="s">
        <v>2630</v>
      </c>
      <c r="G85" s="12">
        <v>44698</v>
      </c>
      <c r="H85" s="2" t="s">
        <v>3111</v>
      </c>
      <c r="I85" s="2" t="s">
        <v>346</v>
      </c>
      <c r="J85" s="2" t="s">
        <v>55</v>
      </c>
      <c r="K85" s="2" t="s">
        <v>573</v>
      </c>
      <c r="L85" s="2" t="s">
        <v>26</v>
      </c>
      <c r="M85" s="2" t="s">
        <v>571</v>
      </c>
      <c r="N85" s="2" t="s">
        <v>39</v>
      </c>
      <c r="O85" s="2" t="s">
        <v>285</v>
      </c>
      <c r="P85" s="2" t="s">
        <v>11</v>
      </c>
      <c r="Q85" s="2" t="s">
        <v>141</v>
      </c>
      <c r="R85" s="2" t="s">
        <v>26</v>
      </c>
      <c r="S85" s="2" t="s">
        <v>572</v>
      </c>
      <c r="T85" s="2" t="s">
        <v>57</v>
      </c>
      <c r="U85" s="2" t="s">
        <v>105</v>
      </c>
      <c r="V85" s="2" t="s">
        <v>72</v>
      </c>
      <c r="W85" s="2" t="s">
        <v>182</v>
      </c>
      <c r="X85" s="2" t="s">
        <v>37</v>
      </c>
      <c r="Y85" s="2" t="s">
        <v>264</v>
      </c>
      <c r="Z85" s="2" t="s">
        <v>22</v>
      </c>
      <c r="AA85" s="2" t="s">
        <v>574</v>
      </c>
      <c r="AB85" s="2" t="s">
        <v>570</v>
      </c>
      <c r="AC85" s="2" t="s">
        <v>2627</v>
      </c>
      <c r="AD85" s="2" t="s">
        <v>3093</v>
      </c>
      <c r="AE85" s="2" t="s">
        <v>3093</v>
      </c>
      <c r="AF85" s="17" t="s">
        <v>3115</v>
      </c>
    </row>
    <row r="86" spans="1:32">
      <c r="A86" s="2">
        <v>85</v>
      </c>
      <c r="B86" s="2" t="s">
        <v>2626</v>
      </c>
      <c r="C86" s="2" t="s">
        <v>593</v>
      </c>
      <c r="D86" s="2" t="s">
        <v>2234</v>
      </c>
      <c r="E86" s="2" t="s">
        <v>2764</v>
      </c>
      <c r="F86" s="2" t="s">
        <v>2647</v>
      </c>
      <c r="G86" s="12">
        <v>44695</v>
      </c>
      <c r="H86" s="2" t="s">
        <v>3112</v>
      </c>
      <c r="I86" s="2" t="s">
        <v>157</v>
      </c>
      <c r="J86" s="2" t="s">
        <v>16</v>
      </c>
      <c r="K86" s="2" t="s">
        <v>596</v>
      </c>
      <c r="L86" s="2" t="s">
        <v>34</v>
      </c>
      <c r="M86" s="2" t="s">
        <v>595</v>
      </c>
      <c r="N86" s="2" t="s">
        <v>66</v>
      </c>
      <c r="O86" s="2" t="s">
        <v>260</v>
      </c>
      <c r="P86" s="2" t="s">
        <v>26</v>
      </c>
      <c r="Q86" s="2" t="s">
        <v>329</v>
      </c>
      <c r="R86" s="2" t="s">
        <v>39</v>
      </c>
      <c r="S86" s="2" t="s">
        <v>127</v>
      </c>
      <c r="T86" s="2" t="s">
        <v>18</v>
      </c>
      <c r="U86" s="2" t="s">
        <v>215</v>
      </c>
      <c r="V86" s="2" t="s">
        <v>77</v>
      </c>
      <c r="W86" s="2" t="s">
        <v>197</v>
      </c>
      <c r="X86" s="2" t="s">
        <v>31</v>
      </c>
      <c r="Y86" s="2" t="s">
        <v>597</v>
      </c>
      <c r="Z86" s="2" t="s">
        <v>72</v>
      </c>
      <c r="AA86" s="2" t="s">
        <v>598</v>
      </c>
      <c r="AB86" s="2" t="s">
        <v>594</v>
      </c>
      <c r="AC86" s="2" t="s">
        <v>3093</v>
      </c>
      <c r="AD86" s="2" t="s">
        <v>2627</v>
      </c>
      <c r="AE86" s="2" t="s">
        <v>3093</v>
      </c>
      <c r="AF86" s="17" t="s">
        <v>3096</v>
      </c>
    </row>
    <row r="87" spans="1:32">
      <c r="A87" s="2">
        <v>86</v>
      </c>
      <c r="B87" s="2" t="s">
        <v>2626</v>
      </c>
      <c r="C87" s="2" t="s">
        <v>646</v>
      </c>
      <c r="D87" s="2" t="s">
        <v>2240</v>
      </c>
      <c r="E87" s="2" t="s">
        <v>2765</v>
      </c>
      <c r="F87" s="2" t="s">
        <v>2647</v>
      </c>
      <c r="G87" s="12">
        <v>44685</v>
      </c>
      <c r="H87" s="2" t="s">
        <v>3113</v>
      </c>
      <c r="I87" s="2" t="s">
        <v>413</v>
      </c>
      <c r="J87" s="2" t="s">
        <v>66</v>
      </c>
      <c r="K87" s="2" t="s">
        <v>648</v>
      </c>
      <c r="L87" s="2" t="s">
        <v>26</v>
      </c>
      <c r="M87" s="2" t="s">
        <v>132</v>
      </c>
      <c r="N87" s="2" t="s">
        <v>26</v>
      </c>
      <c r="O87" s="2" t="s">
        <v>284</v>
      </c>
      <c r="P87" s="2" t="s">
        <v>13</v>
      </c>
      <c r="Q87" s="2" t="s">
        <v>174</v>
      </c>
      <c r="R87" s="2" t="s">
        <v>10</v>
      </c>
      <c r="S87" s="2" t="s">
        <v>161</v>
      </c>
      <c r="T87" s="2" t="s">
        <v>8</v>
      </c>
      <c r="U87" s="2" t="s">
        <v>197</v>
      </c>
      <c r="V87" s="2" t="s">
        <v>31</v>
      </c>
      <c r="W87" s="2" t="s">
        <v>270</v>
      </c>
      <c r="X87" s="2" t="s">
        <v>31</v>
      </c>
      <c r="Y87" s="2" t="s">
        <v>649</v>
      </c>
      <c r="Z87" s="2" t="s">
        <v>72</v>
      </c>
      <c r="AA87" s="2" t="s">
        <v>650</v>
      </c>
      <c r="AB87" s="2" t="s">
        <v>647</v>
      </c>
      <c r="AC87" s="2" t="s">
        <v>3093</v>
      </c>
      <c r="AD87" s="2" t="s">
        <v>2627</v>
      </c>
      <c r="AE87" s="2" t="s">
        <v>3093</v>
      </c>
      <c r="AF87" s="17" t="s">
        <v>3115</v>
      </c>
    </row>
    <row r="88" spans="1:32">
      <c r="A88" s="2">
        <v>87</v>
      </c>
      <c r="B88" s="2" t="s">
        <v>2626</v>
      </c>
      <c r="C88" s="2" t="s">
        <v>742</v>
      </c>
      <c r="D88" s="2" t="s">
        <v>2248</v>
      </c>
      <c r="E88" s="2" t="s">
        <v>2766</v>
      </c>
      <c r="F88" s="2" t="s">
        <v>2630</v>
      </c>
      <c r="G88" s="12">
        <v>44681</v>
      </c>
      <c r="H88" s="2" t="s">
        <v>3113</v>
      </c>
      <c r="I88" s="2" t="s">
        <v>368</v>
      </c>
      <c r="J88" s="2" t="s">
        <v>55</v>
      </c>
      <c r="K88" s="2" t="s">
        <v>745</v>
      </c>
      <c r="L88" s="2" t="s">
        <v>10</v>
      </c>
      <c r="M88" s="2" t="s">
        <v>744</v>
      </c>
      <c r="N88" s="2" t="s">
        <v>10</v>
      </c>
      <c r="O88" s="2" t="s">
        <v>724</v>
      </c>
      <c r="P88" s="2" t="s">
        <v>60</v>
      </c>
      <c r="Q88" s="2" t="s">
        <v>217</v>
      </c>
      <c r="R88" s="2" t="s">
        <v>11</v>
      </c>
      <c r="S88" s="2" t="s">
        <v>412</v>
      </c>
      <c r="T88" s="2" t="s">
        <v>18</v>
      </c>
      <c r="U88" s="2" t="s">
        <v>583</v>
      </c>
      <c r="V88" s="2" t="s">
        <v>37</v>
      </c>
      <c r="W88" s="2" t="s">
        <v>704</v>
      </c>
      <c r="X88" s="2" t="s">
        <v>77</v>
      </c>
      <c r="Y88" s="2" t="s">
        <v>239</v>
      </c>
      <c r="Z88" s="2" t="s">
        <v>46</v>
      </c>
      <c r="AA88" s="2" t="s">
        <v>746</v>
      </c>
      <c r="AB88" s="2" t="s">
        <v>743</v>
      </c>
      <c r="AC88" s="2" t="s">
        <v>2627</v>
      </c>
      <c r="AD88" s="2" t="s">
        <v>2627</v>
      </c>
      <c r="AE88" s="2" t="s">
        <v>3093</v>
      </c>
      <c r="AF88" s="17" t="s">
        <v>3115</v>
      </c>
    </row>
    <row r="89" spans="1:32">
      <c r="A89" s="2">
        <v>88</v>
      </c>
      <c r="B89" s="2" t="s">
        <v>2626</v>
      </c>
      <c r="C89" s="2" t="s">
        <v>759</v>
      </c>
      <c r="D89" s="2" t="s">
        <v>2250</v>
      </c>
      <c r="E89" s="2" t="s">
        <v>2767</v>
      </c>
      <c r="F89" s="2" t="s">
        <v>2630</v>
      </c>
      <c r="G89" s="12">
        <v>44686</v>
      </c>
      <c r="H89" s="2" t="s">
        <v>3111</v>
      </c>
      <c r="I89" s="2" t="s">
        <v>78</v>
      </c>
      <c r="J89" s="2" t="s">
        <v>55</v>
      </c>
      <c r="K89" s="2" t="s">
        <v>763</v>
      </c>
      <c r="L89" s="2" t="s">
        <v>10</v>
      </c>
      <c r="M89" s="2" t="s">
        <v>760</v>
      </c>
      <c r="N89" s="2" t="s">
        <v>10</v>
      </c>
      <c r="O89" s="2" t="s">
        <v>355</v>
      </c>
      <c r="P89" s="2" t="s">
        <v>60</v>
      </c>
      <c r="Q89" s="2" t="s">
        <v>761</v>
      </c>
      <c r="R89" s="2" t="s">
        <v>11</v>
      </c>
      <c r="S89" s="2" t="s">
        <v>446</v>
      </c>
      <c r="T89" s="2" t="s">
        <v>57</v>
      </c>
      <c r="U89" s="2" t="s">
        <v>333</v>
      </c>
      <c r="V89" s="2" t="s">
        <v>72</v>
      </c>
      <c r="W89" s="2" t="s">
        <v>762</v>
      </c>
      <c r="X89" s="2" t="s">
        <v>23</v>
      </c>
      <c r="Y89" s="2" t="s">
        <v>383</v>
      </c>
      <c r="Z89" s="2" t="s">
        <v>46</v>
      </c>
      <c r="AA89" s="2" t="s">
        <v>764</v>
      </c>
      <c r="AB89" s="2" t="s">
        <v>139</v>
      </c>
      <c r="AC89" s="2">
        <v>2</v>
      </c>
      <c r="AD89" s="2">
        <v>2</v>
      </c>
      <c r="AE89" s="2">
        <v>2</v>
      </c>
      <c r="AF89" s="17" t="s">
        <v>3115</v>
      </c>
    </row>
    <row r="90" spans="1:32">
      <c r="A90" s="2">
        <v>89</v>
      </c>
      <c r="B90" s="2" t="s">
        <v>2626</v>
      </c>
      <c r="C90" s="2" t="s">
        <v>785</v>
      </c>
      <c r="D90" s="2" t="s">
        <v>2253</v>
      </c>
      <c r="E90" s="2" t="s">
        <v>2768</v>
      </c>
      <c r="F90" s="2" t="s">
        <v>2647</v>
      </c>
      <c r="G90" s="12">
        <v>44684</v>
      </c>
      <c r="H90" s="2" t="s">
        <v>3112</v>
      </c>
      <c r="I90" s="2" t="s">
        <v>203</v>
      </c>
      <c r="J90" s="2" t="s">
        <v>66</v>
      </c>
      <c r="K90" s="2" t="s">
        <v>697</v>
      </c>
      <c r="L90" s="2" t="s">
        <v>26</v>
      </c>
      <c r="M90" s="2" t="s">
        <v>786</v>
      </c>
      <c r="N90" s="2" t="s">
        <v>26</v>
      </c>
      <c r="O90" s="2" t="s">
        <v>138</v>
      </c>
      <c r="P90" s="2" t="s">
        <v>13</v>
      </c>
      <c r="Q90" s="2" t="s">
        <v>357</v>
      </c>
      <c r="R90" s="2" t="s">
        <v>10</v>
      </c>
      <c r="S90" s="2" t="s">
        <v>372</v>
      </c>
      <c r="T90" s="2" t="s">
        <v>8</v>
      </c>
      <c r="U90" s="2" t="s">
        <v>237</v>
      </c>
      <c r="V90" s="2" t="s">
        <v>77</v>
      </c>
      <c r="W90" s="2" t="s">
        <v>131</v>
      </c>
      <c r="X90" s="2" t="s">
        <v>31</v>
      </c>
      <c r="Y90" s="2" t="s">
        <v>469</v>
      </c>
      <c r="Z90" s="2" t="s">
        <v>35</v>
      </c>
      <c r="AA90" s="2" t="s">
        <v>787</v>
      </c>
      <c r="AB90" s="2" t="s">
        <v>613</v>
      </c>
      <c r="AC90" s="2" t="s">
        <v>3093</v>
      </c>
      <c r="AD90" s="2" t="s">
        <v>3093</v>
      </c>
      <c r="AE90" s="2" t="s">
        <v>3093</v>
      </c>
      <c r="AF90" s="17" t="s">
        <v>3096</v>
      </c>
    </row>
    <row r="91" spans="1:32">
      <c r="A91" s="2">
        <v>90</v>
      </c>
      <c r="B91" s="2" t="s">
        <v>2626</v>
      </c>
      <c r="C91" s="2" t="s">
        <v>789</v>
      </c>
      <c r="D91" s="2" t="s">
        <v>2254</v>
      </c>
      <c r="E91" s="2" t="s">
        <v>2769</v>
      </c>
      <c r="F91" s="2" t="s">
        <v>2647</v>
      </c>
      <c r="G91" s="12">
        <v>44684</v>
      </c>
      <c r="H91" s="2" t="s">
        <v>3112</v>
      </c>
      <c r="I91" s="2" t="s">
        <v>78</v>
      </c>
      <c r="J91" s="2" t="s">
        <v>16</v>
      </c>
      <c r="K91" s="2" t="s">
        <v>791</v>
      </c>
      <c r="L91" s="2" t="s">
        <v>26</v>
      </c>
      <c r="M91" s="2" t="s">
        <v>360</v>
      </c>
      <c r="N91" s="2" t="s">
        <v>26</v>
      </c>
      <c r="O91" s="2" t="s">
        <v>410</v>
      </c>
      <c r="P91" s="2" t="s">
        <v>11</v>
      </c>
      <c r="Q91" s="2" t="s">
        <v>315</v>
      </c>
      <c r="R91" s="2" t="s">
        <v>26</v>
      </c>
      <c r="S91" s="2" t="s">
        <v>280</v>
      </c>
      <c r="T91" s="2" t="s">
        <v>29</v>
      </c>
      <c r="U91" s="2" t="s">
        <v>215</v>
      </c>
      <c r="V91" s="2" t="s">
        <v>47</v>
      </c>
      <c r="W91" s="2" t="s">
        <v>210</v>
      </c>
      <c r="X91" s="2" t="s">
        <v>47</v>
      </c>
      <c r="Y91" s="2" t="s">
        <v>792</v>
      </c>
      <c r="Z91" s="2" t="s">
        <v>72</v>
      </c>
      <c r="AA91" s="2" t="s">
        <v>793</v>
      </c>
      <c r="AB91" s="2" t="s">
        <v>790</v>
      </c>
      <c r="AC91" s="2" t="s">
        <v>3093</v>
      </c>
      <c r="AD91" s="2" t="s">
        <v>3093</v>
      </c>
      <c r="AE91" s="2" t="s">
        <v>3093</v>
      </c>
      <c r="AF91" s="17" t="s">
        <v>3096</v>
      </c>
    </row>
    <row r="92" spans="1:32">
      <c r="A92" s="2">
        <v>91</v>
      </c>
      <c r="B92" s="2" t="s">
        <v>2626</v>
      </c>
      <c r="C92" s="2" t="s">
        <v>801</v>
      </c>
      <c r="D92" s="2" t="s">
        <v>2256</v>
      </c>
      <c r="E92" s="2" t="s">
        <v>2770</v>
      </c>
      <c r="F92" s="2" t="s">
        <v>2634</v>
      </c>
      <c r="G92" s="12">
        <v>44687</v>
      </c>
      <c r="H92" s="2" t="s">
        <v>3112</v>
      </c>
      <c r="I92" s="2" t="s">
        <v>368</v>
      </c>
      <c r="J92" s="2" t="s">
        <v>13</v>
      </c>
      <c r="K92" s="2" t="s">
        <v>226</v>
      </c>
      <c r="L92" s="2" t="s">
        <v>314</v>
      </c>
      <c r="M92" s="2" t="s">
        <v>699</v>
      </c>
      <c r="N92" s="2" t="s">
        <v>60</v>
      </c>
      <c r="O92" s="2" t="s">
        <v>223</v>
      </c>
      <c r="P92" s="2" t="s">
        <v>314</v>
      </c>
      <c r="Q92" s="2" t="s">
        <v>159</v>
      </c>
      <c r="R92" s="2" t="s">
        <v>60</v>
      </c>
      <c r="S92" s="2" t="s">
        <v>430</v>
      </c>
      <c r="T92" s="2" t="s">
        <v>55</v>
      </c>
      <c r="U92" s="2" t="s">
        <v>217</v>
      </c>
      <c r="V92" s="2" t="s">
        <v>18</v>
      </c>
      <c r="W92" s="2" t="s">
        <v>345</v>
      </c>
      <c r="X92" s="2" t="s">
        <v>8</v>
      </c>
      <c r="Y92" s="2" t="s">
        <v>803</v>
      </c>
      <c r="Z92" s="2" t="s">
        <v>16</v>
      </c>
      <c r="AA92" s="2" t="s">
        <v>804</v>
      </c>
      <c r="AB92" s="2" t="s">
        <v>802</v>
      </c>
      <c r="AC92" s="2" t="s">
        <v>3093</v>
      </c>
      <c r="AD92" s="2" t="s">
        <v>3093</v>
      </c>
      <c r="AE92" s="2" t="s">
        <v>3093</v>
      </c>
      <c r="AF92" s="17" t="s">
        <v>3115</v>
      </c>
    </row>
    <row r="93" spans="1:32">
      <c r="A93" s="2">
        <v>92</v>
      </c>
      <c r="B93" s="2" t="s">
        <v>2626</v>
      </c>
      <c r="C93" s="2" t="s">
        <v>828</v>
      </c>
      <c r="D93" s="2" t="s">
        <v>2258</v>
      </c>
      <c r="E93" s="2" t="s">
        <v>2771</v>
      </c>
      <c r="F93" s="2" t="s">
        <v>2637</v>
      </c>
      <c r="G93" s="12">
        <v>44676</v>
      </c>
      <c r="H93" s="2" t="s">
        <v>3112</v>
      </c>
      <c r="I93" s="2" t="s">
        <v>706</v>
      </c>
      <c r="J93" s="2" t="s">
        <v>57</v>
      </c>
      <c r="K93" s="2" t="s">
        <v>451</v>
      </c>
      <c r="L93" s="2" t="s">
        <v>39</v>
      </c>
      <c r="M93" s="2" t="s">
        <v>830</v>
      </c>
      <c r="N93" s="2" t="s">
        <v>39</v>
      </c>
      <c r="O93" s="2" t="s">
        <v>381</v>
      </c>
      <c r="P93" s="2" t="s">
        <v>11</v>
      </c>
      <c r="Q93" s="2" t="s">
        <v>369</v>
      </c>
      <c r="R93" s="2" t="s">
        <v>34</v>
      </c>
      <c r="S93" s="2" t="s">
        <v>284</v>
      </c>
      <c r="T93" s="2" t="s">
        <v>46</v>
      </c>
      <c r="U93" s="2" t="s">
        <v>159</v>
      </c>
      <c r="V93" s="2" t="s">
        <v>86</v>
      </c>
      <c r="W93" s="2" t="s">
        <v>831</v>
      </c>
      <c r="X93" s="2" t="s">
        <v>171</v>
      </c>
      <c r="Y93" s="2" t="s">
        <v>269</v>
      </c>
      <c r="Z93" s="2" t="s">
        <v>37</v>
      </c>
      <c r="AA93" s="2" t="s">
        <v>832</v>
      </c>
      <c r="AB93" s="2" t="s">
        <v>829</v>
      </c>
      <c r="AC93" s="2" t="s">
        <v>3093</v>
      </c>
      <c r="AD93" s="2" t="s">
        <v>3093</v>
      </c>
      <c r="AE93" s="2" t="s">
        <v>3093</v>
      </c>
      <c r="AF93" s="17" t="s">
        <v>3096</v>
      </c>
    </row>
    <row r="94" spans="1:32">
      <c r="A94" s="2">
        <v>93</v>
      </c>
      <c r="B94" s="2" t="s">
        <v>2626</v>
      </c>
      <c r="C94" s="2" t="s">
        <v>882</v>
      </c>
      <c r="D94" s="2" t="s">
        <v>2263</v>
      </c>
      <c r="E94" s="2" t="s">
        <v>2772</v>
      </c>
      <c r="F94" s="2" t="s">
        <v>2649</v>
      </c>
      <c r="G94" s="12">
        <v>44683</v>
      </c>
      <c r="H94" s="2" t="s">
        <v>3112</v>
      </c>
      <c r="I94" s="2" t="s">
        <v>537</v>
      </c>
      <c r="J94" s="2" t="s">
        <v>16</v>
      </c>
      <c r="K94" s="2" t="s">
        <v>441</v>
      </c>
      <c r="L94" s="2" t="s">
        <v>26</v>
      </c>
      <c r="M94" s="2" t="s">
        <v>111</v>
      </c>
      <c r="N94" s="2" t="s">
        <v>26</v>
      </c>
      <c r="O94" s="2" t="s">
        <v>379</v>
      </c>
      <c r="P94" s="2" t="s">
        <v>13</v>
      </c>
      <c r="Q94" s="2" t="s">
        <v>582</v>
      </c>
      <c r="R94" s="2" t="s">
        <v>10</v>
      </c>
      <c r="S94" s="2" t="s">
        <v>439</v>
      </c>
      <c r="T94" s="2" t="s">
        <v>8</v>
      </c>
      <c r="U94" s="2" t="s">
        <v>176</v>
      </c>
      <c r="V94" s="2" t="s">
        <v>31</v>
      </c>
      <c r="W94" s="2" t="s">
        <v>884</v>
      </c>
      <c r="X94" s="2" t="s">
        <v>31</v>
      </c>
      <c r="Y94" s="2" t="s">
        <v>277</v>
      </c>
      <c r="Z94" s="2" t="s">
        <v>35</v>
      </c>
      <c r="AA94" s="2" t="s">
        <v>885</v>
      </c>
      <c r="AB94" s="2" t="s">
        <v>883</v>
      </c>
      <c r="AC94" s="2" t="s">
        <v>3093</v>
      </c>
      <c r="AD94" s="2" t="s">
        <v>3094</v>
      </c>
      <c r="AE94" s="2" t="s">
        <v>3093</v>
      </c>
      <c r="AF94" s="17" t="s">
        <v>3115</v>
      </c>
    </row>
    <row r="95" spans="1:32">
      <c r="A95" s="2">
        <v>94</v>
      </c>
      <c r="B95" s="2" t="s">
        <v>2626</v>
      </c>
      <c r="C95" s="2" t="s">
        <v>920</v>
      </c>
      <c r="D95" s="2" t="s">
        <v>2268</v>
      </c>
      <c r="E95" s="2" t="s">
        <v>2773</v>
      </c>
      <c r="F95" s="2" t="s">
        <v>2649</v>
      </c>
      <c r="G95" s="12">
        <v>44680</v>
      </c>
      <c r="H95" s="2" t="s">
        <v>3112</v>
      </c>
      <c r="I95" s="2" t="s">
        <v>207</v>
      </c>
      <c r="J95" s="2" t="s">
        <v>16</v>
      </c>
      <c r="K95" s="2" t="s">
        <v>749</v>
      </c>
      <c r="L95" s="2" t="s">
        <v>26</v>
      </c>
      <c r="M95" s="2" t="s">
        <v>559</v>
      </c>
      <c r="N95" s="2" t="s">
        <v>26</v>
      </c>
      <c r="O95" s="2" t="s">
        <v>236</v>
      </c>
      <c r="P95" s="2" t="s">
        <v>13</v>
      </c>
      <c r="Q95" s="2" t="s">
        <v>551</v>
      </c>
      <c r="R95" s="2" t="s">
        <v>10</v>
      </c>
      <c r="S95" s="2" t="s">
        <v>155</v>
      </c>
      <c r="T95" s="2" t="s">
        <v>8</v>
      </c>
      <c r="U95" s="2" t="s">
        <v>333</v>
      </c>
      <c r="V95" s="2" t="s">
        <v>47</v>
      </c>
      <c r="W95" s="2" t="s">
        <v>922</v>
      </c>
      <c r="X95" s="2" t="s">
        <v>47</v>
      </c>
      <c r="Y95" s="2" t="s">
        <v>264</v>
      </c>
      <c r="Z95" s="2" t="s">
        <v>35</v>
      </c>
      <c r="AA95" s="2" t="s">
        <v>923</v>
      </c>
      <c r="AB95" s="2" t="s">
        <v>921</v>
      </c>
      <c r="AC95" s="2" t="s">
        <v>3094</v>
      </c>
      <c r="AD95" s="2" t="s">
        <v>2627</v>
      </c>
      <c r="AE95" s="2" t="s">
        <v>3093</v>
      </c>
      <c r="AF95" s="17" t="s">
        <v>3115</v>
      </c>
    </row>
    <row r="96" spans="1:32">
      <c r="A96" s="2">
        <v>95</v>
      </c>
      <c r="B96" s="2" t="s">
        <v>2626</v>
      </c>
      <c r="C96" s="2" t="s">
        <v>966</v>
      </c>
      <c r="D96" s="2" t="s">
        <v>2274</v>
      </c>
      <c r="E96" s="2" t="s">
        <v>2774</v>
      </c>
      <c r="F96" s="2" t="s">
        <v>2630</v>
      </c>
      <c r="G96" s="12">
        <v>44686</v>
      </c>
      <c r="H96" s="2" t="s">
        <v>3112</v>
      </c>
      <c r="I96" s="2" t="s">
        <v>259</v>
      </c>
      <c r="J96" s="2" t="s">
        <v>55</v>
      </c>
      <c r="K96" s="2" t="s">
        <v>230</v>
      </c>
      <c r="L96" s="2" t="s">
        <v>10</v>
      </c>
      <c r="M96" s="2" t="s">
        <v>967</v>
      </c>
      <c r="N96" s="2" t="s">
        <v>11</v>
      </c>
      <c r="O96" s="2" t="s">
        <v>374</v>
      </c>
      <c r="P96" s="2" t="s">
        <v>60</v>
      </c>
      <c r="Q96" s="2" t="s">
        <v>168</v>
      </c>
      <c r="R96" s="2" t="s">
        <v>11</v>
      </c>
      <c r="S96" s="2" t="s">
        <v>889</v>
      </c>
      <c r="T96" s="2" t="s">
        <v>57</v>
      </c>
      <c r="U96" s="2" t="s">
        <v>343</v>
      </c>
      <c r="V96" s="2" t="s">
        <v>37</v>
      </c>
      <c r="W96" s="2" t="s">
        <v>968</v>
      </c>
      <c r="X96" s="2" t="s">
        <v>77</v>
      </c>
      <c r="Y96" s="2" t="s">
        <v>726</v>
      </c>
      <c r="Z96" s="2" t="s">
        <v>46</v>
      </c>
      <c r="AA96" s="2" t="s">
        <v>969</v>
      </c>
      <c r="AB96" s="2" t="s">
        <v>815</v>
      </c>
      <c r="AC96" s="2" t="s">
        <v>3093</v>
      </c>
      <c r="AD96" s="2" t="s">
        <v>3094</v>
      </c>
      <c r="AE96" s="2" t="s">
        <v>3093</v>
      </c>
      <c r="AF96" s="17" t="s">
        <v>3115</v>
      </c>
    </row>
    <row r="97" spans="1:32">
      <c r="A97" s="2">
        <v>96</v>
      </c>
      <c r="B97" s="2" t="s">
        <v>2626</v>
      </c>
      <c r="C97" s="2" t="s">
        <v>1027</v>
      </c>
      <c r="D97" s="2" t="s">
        <v>2284</v>
      </c>
      <c r="E97" s="2" t="s">
        <v>2775</v>
      </c>
      <c r="F97" s="2" t="s">
        <v>2646</v>
      </c>
      <c r="G97" s="12">
        <v>44680</v>
      </c>
      <c r="H97" s="2" t="s">
        <v>3112</v>
      </c>
      <c r="I97" s="2" t="s">
        <v>387</v>
      </c>
      <c r="J97" s="2" t="s">
        <v>55</v>
      </c>
      <c r="K97" s="2" t="s">
        <v>755</v>
      </c>
      <c r="L97" s="2" t="s">
        <v>10</v>
      </c>
      <c r="M97" s="2" t="s">
        <v>805</v>
      </c>
      <c r="N97" s="2" t="s">
        <v>10</v>
      </c>
      <c r="O97" s="2" t="s">
        <v>144</v>
      </c>
      <c r="P97" s="2" t="s">
        <v>314</v>
      </c>
      <c r="Q97" s="2" t="s">
        <v>112</v>
      </c>
      <c r="R97" s="2" t="s">
        <v>11</v>
      </c>
      <c r="S97" s="2" t="s">
        <v>858</v>
      </c>
      <c r="T97" s="2" t="s">
        <v>18</v>
      </c>
      <c r="U97" s="2" t="s">
        <v>242</v>
      </c>
      <c r="V97" s="2" t="s">
        <v>77</v>
      </c>
      <c r="W97" s="2" t="s">
        <v>765</v>
      </c>
      <c r="X97" s="2" t="s">
        <v>31</v>
      </c>
      <c r="Y97" s="2" t="s">
        <v>374</v>
      </c>
      <c r="Z97" s="2" t="s">
        <v>46</v>
      </c>
      <c r="AA97" s="2" t="s">
        <v>1029</v>
      </c>
      <c r="AB97" s="2" t="s">
        <v>1028</v>
      </c>
      <c r="AC97" s="2" t="s">
        <v>3093</v>
      </c>
      <c r="AD97" s="2" t="s">
        <v>3093</v>
      </c>
      <c r="AE97" s="2" t="s">
        <v>3093</v>
      </c>
      <c r="AF97" s="17" t="s">
        <v>3096</v>
      </c>
    </row>
    <row r="98" spans="1:32">
      <c r="A98" s="2">
        <v>97</v>
      </c>
      <c r="B98" s="2" t="s">
        <v>2626</v>
      </c>
      <c r="C98" s="2" t="s">
        <v>1066</v>
      </c>
      <c r="D98" s="2" t="s">
        <v>2290</v>
      </c>
      <c r="E98" s="2" t="s">
        <v>2776</v>
      </c>
      <c r="F98" s="2" t="s">
        <v>2628</v>
      </c>
      <c r="G98" s="12">
        <v>44683</v>
      </c>
      <c r="H98" s="2" t="s">
        <v>3112</v>
      </c>
      <c r="I98" s="2" t="s">
        <v>507</v>
      </c>
      <c r="J98" s="2" t="s">
        <v>66</v>
      </c>
      <c r="K98" s="2" t="s">
        <v>735</v>
      </c>
      <c r="L98" s="2" t="s">
        <v>39</v>
      </c>
      <c r="M98" s="2" t="s">
        <v>443</v>
      </c>
      <c r="N98" s="2" t="s">
        <v>34</v>
      </c>
      <c r="O98" s="2" t="s">
        <v>295</v>
      </c>
      <c r="P98" s="2" t="s">
        <v>11</v>
      </c>
      <c r="Q98" s="2" t="s">
        <v>270</v>
      </c>
      <c r="R98" s="2" t="s">
        <v>34</v>
      </c>
      <c r="S98" s="2" t="s">
        <v>405</v>
      </c>
      <c r="T98" s="2" t="s">
        <v>22</v>
      </c>
      <c r="U98" s="2" t="s">
        <v>289</v>
      </c>
      <c r="V98" s="2" t="s">
        <v>31</v>
      </c>
      <c r="W98" s="2" t="s">
        <v>469</v>
      </c>
      <c r="X98" s="2" t="s">
        <v>31</v>
      </c>
      <c r="Y98" s="2" t="s">
        <v>491</v>
      </c>
      <c r="Z98" s="2" t="s">
        <v>72</v>
      </c>
      <c r="AA98" s="2" t="s">
        <v>1068</v>
      </c>
      <c r="AB98" s="2" t="s">
        <v>1067</v>
      </c>
      <c r="AC98" s="2" t="s">
        <v>3094</v>
      </c>
      <c r="AD98" s="2" t="s">
        <v>3094</v>
      </c>
      <c r="AE98" s="2" t="s">
        <v>3093</v>
      </c>
      <c r="AF98" s="17" t="s">
        <v>3115</v>
      </c>
    </row>
    <row r="99" spans="1:32">
      <c r="A99" s="2">
        <v>98</v>
      </c>
      <c r="B99" s="2" t="s">
        <v>2626</v>
      </c>
      <c r="C99" s="2" t="s">
        <v>1088</v>
      </c>
      <c r="D99" s="2" t="s">
        <v>2293</v>
      </c>
      <c r="E99" s="2" t="s">
        <v>2777</v>
      </c>
      <c r="F99" s="2" t="s">
        <v>2634</v>
      </c>
      <c r="G99" s="12">
        <v>44689</v>
      </c>
      <c r="H99" s="2" t="s">
        <v>3112</v>
      </c>
      <c r="I99" s="2" t="s">
        <v>38</v>
      </c>
      <c r="J99" s="2" t="s">
        <v>66</v>
      </c>
      <c r="K99" s="2" t="s">
        <v>763</v>
      </c>
      <c r="L99" s="2" t="s">
        <v>26</v>
      </c>
      <c r="M99" s="2" t="s">
        <v>1090</v>
      </c>
      <c r="N99" s="2" t="s">
        <v>26</v>
      </c>
      <c r="O99" s="2" t="s">
        <v>418</v>
      </c>
      <c r="P99" s="2" t="s">
        <v>11</v>
      </c>
      <c r="Q99" s="2" t="s">
        <v>492</v>
      </c>
      <c r="R99" s="2" t="s">
        <v>26</v>
      </c>
      <c r="S99" s="2" t="s">
        <v>425</v>
      </c>
      <c r="T99" s="2" t="s">
        <v>29</v>
      </c>
      <c r="U99" s="2" t="s">
        <v>315</v>
      </c>
      <c r="V99" s="2" t="s">
        <v>36</v>
      </c>
      <c r="W99" s="2" t="s">
        <v>115</v>
      </c>
      <c r="X99" s="2" t="s">
        <v>36</v>
      </c>
      <c r="Y99" s="2" t="s">
        <v>469</v>
      </c>
      <c r="Z99" s="2" t="s">
        <v>37</v>
      </c>
      <c r="AA99" s="2" t="s">
        <v>574</v>
      </c>
      <c r="AB99" s="2" t="s">
        <v>1089</v>
      </c>
      <c r="AC99" s="2" t="s">
        <v>3093</v>
      </c>
      <c r="AD99" s="2" t="s">
        <v>3093</v>
      </c>
      <c r="AE99" s="2" t="s">
        <v>3094</v>
      </c>
      <c r="AF99" s="17" t="s">
        <v>3096</v>
      </c>
    </row>
    <row r="100" spans="1:32">
      <c r="A100" s="2">
        <v>99</v>
      </c>
      <c r="B100" s="2" t="s">
        <v>2626</v>
      </c>
      <c r="C100" s="2" t="s">
        <v>1148</v>
      </c>
      <c r="D100" s="2" t="s">
        <v>2302</v>
      </c>
      <c r="E100" s="2" t="s">
        <v>2778</v>
      </c>
      <c r="F100" s="2" t="s">
        <v>2637</v>
      </c>
      <c r="G100" s="12">
        <v>44681</v>
      </c>
      <c r="H100" s="2" t="s">
        <v>3112</v>
      </c>
      <c r="I100" s="2" t="s">
        <v>459</v>
      </c>
      <c r="J100" s="2" t="s">
        <v>21</v>
      </c>
      <c r="K100" s="2" t="s">
        <v>1151</v>
      </c>
      <c r="L100" s="2" t="s">
        <v>39</v>
      </c>
      <c r="M100" s="2" t="s">
        <v>1149</v>
      </c>
      <c r="N100" s="2" t="s">
        <v>34</v>
      </c>
      <c r="O100" s="2" t="s">
        <v>127</v>
      </c>
      <c r="P100" s="2" t="s">
        <v>11</v>
      </c>
      <c r="Q100" s="2" t="s">
        <v>19</v>
      </c>
      <c r="R100" s="2" t="s">
        <v>34</v>
      </c>
      <c r="S100" s="2" t="s">
        <v>863</v>
      </c>
      <c r="T100" s="2" t="s">
        <v>22</v>
      </c>
      <c r="U100" s="2" t="s">
        <v>215</v>
      </c>
      <c r="V100" s="2" t="s">
        <v>86</v>
      </c>
      <c r="W100" s="2" t="s">
        <v>1150</v>
      </c>
      <c r="X100" s="2" t="s">
        <v>86</v>
      </c>
      <c r="Y100" s="2" t="s">
        <v>917</v>
      </c>
      <c r="Z100" s="2" t="s">
        <v>37</v>
      </c>
      <c r="AA100" s="2" t="s">
        <v>1152</v>
      </c>
      <c r="AB100" s="2" t="s">
        <v>625</v>
      </c>
      <c r="AC100" s="2" t="s">
        <v>3093</v>
      </c>
      <c r="AD100" s="2" t="s">
        <v>3093</v>
      </c>
      <c r="AE100" s="2" t="s">
        <v>3094</v>
      </c>
      <c r="AF100" s="17" t="s">
        <v>3096</v>
      </c>
    </row>
    <row r="101" spans="1:32">
      <c r="A101" s="2">
        <v>100</v>
      </c>
      <c r="B101" s="2" t="s">
        <v>3097</v>
      </c>
      <c r="C101" s="2" t="s">
        <v>2205</v>
      </c>
      <c r="D101" s="2" t="s">
        <v>2619</v>
      </c>
      <c r="E101" s="2" t="s">
        <v>2779</v>
      </c>
      <c r="F101" s="2" t="s">
        <v>2651</v>
      </c>
      <c r="G101" s="12">
        <v>44700</v>
      </c>
      <c r="H101" s="2" t="s">
        <v>3112</v>
      </c>
      <c r="I101" s="2" t="s">
        <v>172</v>
      </c>
      <c r="J101" s="2" t="s">
        <v>8</v>
      </c>
      <c r="K101" s="2" t="s">
        <v>2208</v>
      </c>
      <c r="L101" s="2" t="s">
        <v>57</v>
      </c>
      <c r="M101" s="2" t="s">
        <v>2207</v>
      </c>
      <c r="N101" s="2" t="s">
        <v>22</v>
      </c>
      <c r="O101" s="2" t="s">
        <v>1101</v>
      </c>
      <c r="P101" s="2" t="s">
        <v>16</v>
      </c>
      <c r="Q101" s="2" t="s">
        <v>274</v>
      </c>
      <c r="R101" s="2" t="s">
        <v>18</v>
      </c>
      <c r="S101" s="2" t="s">
        <v>732</v>
      </c>
      <c r="T101" s="2" t="s">
        <v>72</v>
      </c>
      <c r="U101" s="2" t="s">
        <v>112</v>
      </c>
      <c r="V101" s="2" t="s">
        <v>2021</v>
      </c>
      <c r="W101" s="2" t="s">
        <v>938</v>
      </c>
      <c r="X101" s="2" t="s">
        <v>1936</v>
      </c>
      <c r="Y101" s="2" t="s">
        <v>884</v>
      </c>
      <c r="Z101" s="2" t="s">
        <v>328</v>
      </c>
      <c r="AA101" s="2" t="s">
        <v>2209</v>
      </c>
      <c r="AB101" s="2" t="s">
        <v>2206</v>
      </c>
      <c r="AC101" s="2" t="s">
        <v>3093</v>
      </c>
      <c r="AD101" s="2" t="s">
        <v>2627</v>
      </c>
      <c r="AE101" s="2" t="s">
        <v>2627</v>
      </c>
      <c r="AF101" s="17" t="s">
        <v>3096</v>
      </c>
    </row>
    <row r="102" spans="1:32">
      <c r="A102" s="2">
        <v>101</v>
      </c>
      <c r="B102" s="2" t="s">
        <v>3097</v>
      </c>
      <c r="C102" s="2" t="s">
        <v>1864</v>
      </c>
      <c r="D102" s="2" t="s">
        <v>2481</v>
      </c>
      <c r="E102" s="2" t="s">
        <v>2780</v>
      </c>
      <c r="F102" s="2" t="s">
        <v>2651</v>
      </c>
      <c r="G102" s="12">
        <v>44698</v>
      </c>
      <c r="H102" s="2" t="s">
        <v>3112</v>
      </c>
      <c r="I102" s="2" t="s">
        <v>320</v>
      </c>
      <c r="J102" s="2" t="s">
        <v>55</v>
      </c>
      <c r="K102" s="2" t="s">
        <v>1096</v>
      </c>
      <c r="L102" s="2" t="s">
        <v>26</v>
      </c>
      <c r="M102" s="2" t="s">
        <v>651</v>
      </c>
      <c r="N102" s="2" t="s">
        <v>55</v>
      </c>
      <c r="O102" s="2" t="s">
        <v>1199</v>
      </c>
      <c r="P102" s="2" t="s">
        <v>26</v>
      </c>
      <c r="Q102" s="2" t="s">
        <v>149</v>
      </c>
      <c r="R102" s="2" t="s">
        <v>57</v>
      </c>
      <c r="S102" s="2" t="s">
        <v>939</v>
      </c>
      <c r="T102" s="2" t="s">
        <v>46</v>
      </c>
      <c r="U102" s="2" t="s">
        <v>902</v>
      </c>
      <c r="V102" s="2" t="s">
        <v>36</v>
      </c>
      <c r="W102" s="2" t="s">
        <v>263</v>
      </c>
      <c r="X102" s="2" t="s">
        <v>171</v>
      </c>
      <c r="Y102" s="2" t="s">
        <v>876</v>
      </c>
      <c r="Z102" s="2" t="s">
        <v>77</v>
      </c>
      <c r="AA102" s="2" t="s">
        <v>1558</v>
      </c>
      <c r="AB102" s="2" t="s">
        <v>1865</v>
      </c>
      <c r="AC102" s="2" t="s">
        <v>3093</v>
      </c>
      <c r="AD102" s="2" t="s">
        <v>2627</v>
      </c>
      <c r="AE102" s="2" t="s">
        <v>3093</v>
      </c>
      <c r="AF102" s="17" t="s">
        <v>3096</v>
      </c>
    </row>
    <row r="103" spans="1:32">
      <c r="A103" s="2">
        <v>102</v>
      </c>
      <c r="B103" s="2" t="s">
        <v>3097</v>
      </c>
      <c r="C103" s="2" t="s">
        <v>1914</v>
      </c>
      <c r="D103" s="2" t="s">
        <v>2503</v>
      </c>
      <c r="E103" s="2" t="s">
        <v>2781</v>
      </c>
      <c r="F103" s="2" t="s">
        <v>2641</v>
      </c>
      <c r="G103" s="12">
        <v>44677</v>
      </c>
      <c r="H103" s="2" t="s">
        <v>3112</v>
      </c>
      <c r="I103" s="2" t="s">
        <v>50</v>
      </c>
      <c r="J103" s="2" t="s">
        <v>39</v>
      </c>
      <c r="K103" s="2" t="s">
        <v>980</v>
      </c>
      <c r="L103" s="2" t="s">
        <v>10</v>
      </c>
      <c r="M103" s="2" t="s">
        <v>1668</v>
      </c>
      <c r="N103" s="2" t="s">
        <v>10</v>
      </c>
      <c r="O103" s="2" t="s">
        <v>372</v>
      </c>
      <c r="P103" s="2" t="s">
        <v>60</v>
      </c>
      <c r="Q103" s="2" t="s">
        <v>157</v>
      </c>
      <c r="R103" s="2" t="s">
        <v>11</v>
      </c>
      <c r="S103" s="2" t="s">
        <v>491</v>
      </c>
      <c r="T103" s="2" t="s">
        <v>8</v>
      </c>
      <c r="U103" s="2" t="s">
        <v>313</v>
      </c>
      <c r="V103" s="2" t="s">
        <v>31</v>
      </c>
      <c r="W103" s="2" t="s">
        <v>201</v>
      </c>
      <c r="X103" s="2" t="s">
        <v>47</v>
      </c>
      <c r="Y103" s="2" t="s">
        <v>1072</v>
      </c>
      <c r="Z103" s="2" t="s">
        <v>72</v>
      </c>
      <c r="AA103" s="2" t="s">
        <v>1845</v>
      </c>
      <c r="AB103" s="2" t="s">
        <v>1915</v>
      </c>
      <c r="AC103" s="2" t="s">
        <v>3094</v>
      </c>
      <c r="AD103" s="2" t="s">
        <v>3094</v>
      </c>
      <c r="AE103" s="2" t="s">
        <v>3093</v>
      </c>
      <c r="AF103" s="17" t="s">
        <v>3096</v>
      </c>
    </row>
    <row r="104" spans="1:32">
      <c r="A104" s="2">
        <v>103</v>
      </c>
      <c r="B104" s="2" t="s">
        <v>3097</v>
      </c>
      <c r="C104" s="2" t="s">
        <v>2105</v>
      </c>
      <c r="D104" s="2" t="s">
        <v>2580</v>
      </c>
      <c r="E104" s="2" t="s">
        <v>2782</v>
      </c>
      <c r="F104" s="2" t="s">
        <v>2645</v>
      </c>
      <c r="G104" s="12">
        <v>44677</v>
      </c>
      <c r="H104" s="2" t="s">
        <v>3112</v>
      </c>
      <c r="I104" s="2" t="s">
        <v>28</v>
      </c>
      <c r="J104" s="2" t="s">
        <v>55</v>
      </c>
      <c r="K104" s="2" t="s">
        <v>768</v>
      </c>
      <c r="L104" s="2" t="s">
        <v>10</v>
      </c>
      <c r="M104" s="2" t="s">
        <v>1410</v>
      </c>
      <c r="N104" s="2" t="s">
        <v>11</v>
      </c>
      <c r="O104" s="2" t="s">
        <v>327</v>
      </c>
      <c r="P104" s="2" t="s">
        <v>314</v>
      </c>
      <c r="Q104" s="2" t="s">
        <v>633</v>
      </c>
      <c r="R104" s="2" t="s">
        <v>11</v>
      </c>
      <c r="S104" s="2" t="s">
        <v>396</v>
      </c>
      <c r="T104" s="2" t="s">
        <v>8</v>
      </c>
      <c r="U104" s="2" t="s">
        <v>53</v>
      </c>
      <c r="V104" s="2" t="s">
        <v>171</v>
      </c>
      <c r="W104" s="2" t="s">
        <v>922</v>
      </c>
      <c r="X104" s="2" t="s">
        <v>341</v>
      </c>
      <c r="Y104" s="2" t="s">
        <v>487</v>
      </c>
      <c r="Z104" s="2" t="s">
        <v>35</v>
      </c>
      <c r="AA104" s="2" t="s">
        <v>1933</v>
      </c>
      <c r="AB104" s="2" t="s">
        <v>2106</v>
      </c>
      <c r="AC104" s="2" t="s">
        <v>3094</v>
      </c>
      <c r="AD104" s="2" t="s">
        <v>2627</v>
      </c>
      <c r="AE104" s="2" t="s">
        <v>3093</v>
      </c>
      <c r="AF104" s="17" t="s">
        <v>3115</v>
      </c>
    </row>
    <row r="105" spans="1:32">
      <c r="A105" s="2">
        <v>104</v>
      </c>
      <c r="B105" s="2" t="s">
        <v>3097</v>
      </c>
      <c r="C105" s="2" t="s">
        <v>2180</v>
      </c>
      <c r="D105" s="2" t="s">
        <v>2609</v>
      </c>
      <c r="E105" s="2" t="s">
        <v>2783</v>
      </c>
      <c r="F105" s="2">
        <v>191723</v>
      </c>
      <c r="G105" s="12">
        <v>44717</v>
      </c>
      <c r="H105" s="2" t="s">
        <v>3111</v>
      </c>
      <c r="I105" s="2" t="s">
        <v>507</v>
      </c>
      <c r="J105" s="2" t="s">
        <v>77</v>
      </c>
      <c r="K105" s="2" t="s">
        <v>1409</v>
      </c>
      <c r="L105" s="2" t="s">
        <v>35</v>
      </c>
      <c r="M105" s="2" t="s">
        <v>786</v>
      </c>
      <c r="N105" s="2" t="s">
        <v>31</v>
      </c>
      <c r="O105" s="2" t="s">
        <v>945</v>
      </c>
      <c r="P105" s="2" t="s">
        <v>29</v>
      </c>
      <c r="Q105" s="2" t="s">
        <v>582</v>
      </c>
      <c r="R105" s="2" t="s">
        <v>35</v>
      </c>
      <c r="S105" s="2" t="s">
        <v>146</v>
      </c>
      <c r="T105" s="2" t="s">
        <v>36</v>
      </c>
      <c r="U105" s="2" t="s">
        <v>19</v>
      </c>
      <c r="V105" s="2" t="s">
        <v>1989</v>
      </c>
      <c r="W105" s="2" t="s">
        <v>27</v>
      </c>
      <c r="X105" s="2" t="s">
        <v>2164</v>
      </c>
      <c r="Y105" s="2" t="s">
        <v>316</v>
      </c>
      <c r="Z105" s="2" t="s">
        <v>1985</v>
      </c>
      <c r="AA105" s="2" t="s">
        <v>2182</v>
      </c>
      <c r="AB105" s="2" t="s">
        <v>2181</v>
      </c>
      <c r="AC105" s="2" t="s">
        <v>3093</v>
      </c>
      <c r="AD105" s="2" t="s">
        <v>2627</v>
      </c>
      <c r="AE105" s="2" t="s">
        <v>3093</v>
      </c>
      <c r="AF105" s="17" t="s">
        <v>3115</v>
      </c>
    </row>
    <row r="106" spans="1:32">
      <c r="A106" s="2">
        <v>105</v>
      </c>
      <c r="B106" s="2" t="s">
        <v>3097</v>
      </c>
      <c r="C106" s="2" t="s">
        <v>2152</v>
      </c>
      <c r="D106" s="2" t="s">
        <v>2599</v>
      </c>
      <c r="E106" s="2" t="s">
        <v>2784</v>
      </c>
      <c r="F106" s="2" t="s">
        <v>2652</v>
      </c>
      <c r="G106" s="12">
        <v>44715</v>
      </c>
      <c r="H106" s="2" t="s">
        <v>3113</v>
      </c>
      <c r="I106" s="2" t="s">
        <v>507</v>
      </c>
      <c r="J106" s="2" t="s">
        <v>18</v>
      </c>
      <c r="K106" s="2" t="s">
        <v>1522</v>
      </c>
      <c r="L106" s="2" t="s">
        <v>16</v>
      </c>
      <c r="M106" s="2" t="s">
        <v>1678</v>
      </c>
      <c r="N106" s="2" t="s">
        <v>18</v>
      </c>
      <c r="O106" s="2" t="s">
        <v>597</v>
      </c>
      <c r="P106" s="2" t="s">
        <v>55</v>
      </c>
      <c r="Q106" s="2" t="s">
        <v>180</v>
      </c>
      <c r="R106" s="2" t="s">
        <v>21</v>
      </c>
      <c r="S106" s="2" t="s">
        <v>738</v>
      </c>
      <c r="T106" s="2" t="s">
        <v>46</v>
      </c>
      <c r="U106" s="2" t="s">
        <v>274</v>
      </c>
      <c r="V106" s="2" t="s">
        <v>47</v>
      </c>
      <c r="W106" s="2" t="s">
        <v>315</v>
      </c>
      <c r="X106" s="2" t="s">
        <v>36</v>
      </c>
      <c r="Y106" s="2" t="s">
        <v>68</v>
      </c>
      <c r="Z106" s="2" t="s">
        <v>77</v>
      </c>
      <c r="AA106" s="2" t="s">
        <v>2154</v>
      </c>
      <c r="AB106" s="2" t="s">
        <v>2153</v>
      </c>
      <c r="AC106" s="2" t="s">
        <v>3093</v>
      </c>
      <c r="AD106" s="2" t="s">
        <v>3093</v>
      </c>
      <c r="AE106" s="2" t="s">
        <v>2627</v>
      </c>
      <c r="AF106" s="17" t="s">
        <v>3096</v>
      </c>
    </row>
    <row r="107" spans="1:32">
      <c r="A107" s="2">
        <v>106</v>
      </c>
      <c r="B107" s="2" t="s">
        <v>3097</v>
      </c>
      <c r="C107" s="2" t="s">
        <v>2176</v>
      </c>
      <c r="D107" s="2" t="s">
        <v>2607</v>
      </c>
      <c r="E107" s="2" t="s">
        <v>2785</v>
      </c>
      <c r="F107" s="2" t="s">
        <v>2645</v>
      </c>
      <c r="G107" s="12">
        <v>44677</v>
      </c>
      <c r="H107" s="2" t="s">
        <v>3112</v>
      </c>
      <c r="I107" s="2" t="s">
        <v>387</v>
      </c>
      <c r="J107" s="2" t="s">
        <v>55</v>
      </c>
      <c r="K107" s="2" t="s">
        <v>604</v>
      </c>
      <c r="L107" s="2" t="s">
        <v>10</v>
      </c>
      <c r="M107" s="2" t="s">
        <v>360</v>
      </c>
      <c r="N107" s="2" t="s">
        <v>11</v>
      </c>
      <c r="O107" s="2" t="s">
        <v>462</v>
      </c>
      <c r="P107" s="2" t="s">
        <v>314</v>
      </c>
      <c r="Q107" s="2" t="s">
        <v>203</v>
      </c>
      <c r="R107" s="2" t="s">
        <v>11</v>
      </c>
      <c r="S107" s="2" t="s">
        <v>555</v>
      </c>
      <c r="T107" s="2" t="s">
        <v>8</v>
      </c>
      <c r="U107" s="2" t="s">
        <v>576</v>
      </c>
      <c r="V107" s="2" t="s">
        <v>171</v>
      </c>
      <c r="W107" s="2" t="s">
        <v>958</v>
      </c>
      <c r="X107" s="2" t="s">
        <v>341</v>
      </c>
      <c r="Y107" s="2" t="s">
        <v>591</v>
      </c>
      <c r="Z107" s="2" t="s">
        <v>35</v>
      </c>
      <c r="AA107" s="2" t="s">
        <v>2178</v>
      </c>
      <c r="AB107" s="2" t="s">
        <v>2177</v>
      </c>
      <c r="AC107" s="2" t="s">
        <v>3093</v>
      </c>
      <c r="AD107" s="2" t="s">
        <v>3093</v>
      </c>
      <c r="AE107" s="2" t="s">
        <v>2627</v>
      </c>
      <c r="AF107" s="17" t="s">
        <v>3115</v>
      </c>
    </row>
    <row r="108" spans="1:32">
      <c r="A108" s="2">
        <v>107</v>
      </c>
      <c r="B108" s="2" t="s">
        <v>3097</v>
      </c>
      <c r="C108" s="2" t="s">
        <v>1487</v>
      </c>
      <c r="D108" s="2" t="s">
        <v>2374</v>
      </c>
      <c r="E108" s="2" t="s">
        <v>2786</v>
      </c>
      <c r="F108" s="2" t="s">
        <v>2641</v>
      </c>
      <c r="G108" s="12">
        <v>44685</v>
      </c>
      <c r="H108" s="2" t="s">
        <v>3111</v>
      </c>
      <c r="I108" s="2" t="s">
        <v>259</v>
      </c>
      <c r="J108" s="2" t="s">
        <v>34</v>
      </c>
      <c r="K108" s="2" t="s">
        <v>616</v>
      </c>
      <c r="L108" s="2" t="s">
        <v>11</v>
      </c>
      <c r="M108" s="2" t="s">
        <v>833</v>
      </c>
      <c r="N108" s="2" t="s">
        <v>11</v>
      </c>
      <c r="O108" s="2" t="s">
        <v>649</v>
      </c>
      <c r="P108" s="2" t="s">
        <v>60</v>
      </c>
      <c r="Q108" s="2" t="s">
        <v>357</v>
      </c>
      <c r="R108" s="2" t="s">
        <v>11</v>
      </c>
      <c r="S108" s="2" t="s">
        <v>280</v>
      </c>
      <c r="T108" s="2" t="s">
        <v>18</v>
      </c>
      <c r="U108" s="2" t="s">
        <v>262</v>
      </c>
      <c r="V108" s="2" t="s">
        <v>77</v>
      </c>
      <c r="W108" s="2" t="s">
        <v>765</v>
      </c>
      <c r="X108" s="2" t="s">
        <v>31</v>
      </c>
      <c r="Y108" s="2" t="s">
        <v>1051</v>
      </c>
      <c r="Z108" s="2" t="s">
        <v>35</v>
      </c>
      <c r="AA108" s="2" t="s">
        <v>1489</v>
      </c>
      <c r="AB108" s="2" t="s">
        <v>1488</v>
      </c>
      <c r="AC108" s="2" t="s">
        <v>3093</v>
      </c>
      <c r="AD108" s="2" t="s">
        <v>3093</v>
      </c>
      <c r="AE108" s="2" t="s">
        <v>2627</v>
      </c>
      <c r="AF108" s="17" t="s">
        <v>3096</v>
      </c>
    </row>
    <row r="109" spans="1:32">
      <c r="A109" s="2">
        <v>108</v>
      </c>
      <c r="B109" s="2" t="s">
        <v>3097</v>
      </c>
      <c r="C109" s="2" t="s">
        <v>1746</v>
      </c>
      <c r="D109" s="2" t="s">
        <v>2442</v>
      </c>
      <c r="E109" s="2" t="s">
        <v>2787</v>
      </c>
      <c r="F109" s="2" t="s">
        <v>2641</v>
      </c>
      <c r="G109" s="12">
        <v>44687</v>
      </c>
      <c r="H109" s="2" t="s">
        <v>3112</v>
      </c>
      <c r="I109" s="2" t="s">
        <v>149</v>
      </c>
      <c r="J109" s="2" t="s">
        <v>39</v>
      </c>
      <c r="K109" s="2" t="s">
        <v>992</v>
      </c>
      <c r="L109" s="2" t="s">
        <v>11</v>
      </c>
      <c r="M109" s="2" t="s">
        <v>132</v>
      </c>
      <c r="N109" s="2" t="s">
        <v>11</v>
      </c>
      <c r="O109" s="2" t="s">
        <v>336</v>
      </c>
      <c r="P109" s="2" t="s">
        <v>60</v>
      </c>
      <c r="Q109" s="2" t="s">
        <v>725</v>
      </c>
      <c r="R109" s="2" t="s">
        <v>11</v>
      </c>
      <c r="S109" s="2" t="s">
        <v>374</v>
      </c>
      <c r="T109" s="2" t="s">
        <v>8</v>
      </c>
      <c r="U109" s="2" t="s">
        <v>233</v>
      </c>
      <c r="V109" s="2" t="s">
        <v>36</v>
      </c>
      <c r="W109" s="2" t="s">
        <v>346</v>
      </c>
      <c r="X109" s="2" t="s">
        <v>36</v>
      </c>
      <c r="Y109" s="2" t="s">
        <v>469</v>
      </c>
      <c r="Z109" s="2" t="s">
        <v>72</v>
      </c>
      <c r="AA109" s="2" t="s">
        <v>1747</v>
      </c>
      <c r="AB109" s="2" t="s">
        <v>1745</v>
      </c>
      <c r="AC109" s="2" t="s">
        <v>3094</v>
      </c>
      <c r="AD109" s="2" t="s">
        <v>3093</v>
      </c>
      <c r="AE109" s="2" t="s">
        <v>3093</v>
      </c>
      <c r="AF109" s="17" t="s">
        <v>3096</v>
      </c>
    </row>
    <row r="110" spans="1:32">
      <c r="A110" s="2">
        <v>109</v>
      </c>
      <c r="B110" s="2" t="s">
        <v>3097</v>
      </c>
      <c r="C110" s="2" t="s">
        <v>1899</v>
      </c>
      <c r="D110" s="2" t="s">
        <v>2495</v>
      </c>
      <c r="E110" s="2" t="s">
        <v>2788</v>
      </c>
      <c r="F110" s="2" t="s">
        <v>2641</v>
      </c>
      <c r="G110" s="12">
        <v>44684</v>
      </c>
      <c r="H110" s="2" t="s">
        <v>3112</v>
      </c>
      <c r="I110" s="2" t="s">
        <v>78</v>
      </c>
      <c r="J110" s="2" t="s">
        <v>26</v>
      </c>
      <c r="K110" s="2" t="s">
        <v>516</v>
      </c>
      <c r="L110" s="2" t="s">
        <v>13</v>
      </c>
      <c r="M110" s="2" t="s">
        <v>607</v>
      </c>
      <c r="N110" s="2" t="s">
        <v>13</v>
      </c>
      <c r="O110" s="2" t="s">
        <v>812</v>
      </c>
      <c r="P110" s="2" t="s">
        <v>314</v>
      </c>
      <c r="Q110" s="2" t="s">
        <v>737</v>
      </c>
      <c r="R110" s="2" t="s">
        <v>13</v>
      </c>
      <c r="S110" s="2" t="s">
        <v>586</v>
      </c>
      <c r="T110" s="2" t="s">
        <v>57</v>
      </c>
      <c r="U110" s="2" t="s">
        <v>357</v>
      </c>
      <c r="V110" s="2" t="s">
        <v>23</v>
      </c>
      <c r="W110" s="2" t="s">
        <v>1190</v>
      </c>
      <c r="X110" s="2" t="s">
        <v>23</v>
      </c>
      <c r="Y110" s="2" t="s">
        <v>740</v>
      </c>
      <c r="Z110" s="2" t="s">
        <v>22</v>
      </c>
      <c r="AA110" s="2" t="s">
        <v>1900</v>
      </c>
      <c r="AB110" s="2" t="s">
        <v>1372</v>
      </c>
      <c r="AC110" s="2" t="s">
        <v>3093</v>
      </c>
      <c r="AD110" s="2" t="s">
        <v>3093</v>
      </c>
      <c r="AE110" s="2" t="s">
        <v>3094</v>
      </c>
      <c r="AF110" s="17" t="s">
        <v>3096</v>
      </c>
    </row>
    <row r="111" spans="1:32">
      <c r="A111" s="2">
        <v>110</v>
      </c>
      <c r="B111" s="2" t="s">
        <v>3097</v>
      </c>
      <c r="C111" s="2" t="s">
        <v>2155</v>
      </c>
      <c r="D111" s="2" t="s">
        <v>2600</v>
      </c>
      <c r="E111" s="2" t="s">
        <v>2789</v>
      </c>
      <c r="F111" s="2" t="s">
        <v>2641</v>
      </c>
      <c r="G111" s="12">
        <v>44681</v>
      </c>
      <c r="H111" s="2" t="s">
        <v>3112</v>
      </c>
      <c r="I111" s="2" t="s">
        <v>149</v>
      </c>
      <c r="J111" s="2" t="s">
        <v>39</v>
      </c>
      <c r="K111" s="2" t="s">
        <v>1515</v>
      </c>
      <c r="L111" s="2" t="s">
        <v>10</v>
      </c>
      <c r="M111" s="2" t="s">
        <v>1526</v>
      </c>
      <c r="N111" s="2" t="s">
        <v>10</v>
      </c>
      <c r="O111" s="2" t="s">
        <v>462</v>
      </c>
      <c r="P111" s="2" t="s">
        <v>60</v>
      </c>
      <c r="Q111" s="2" t="s">
        <v>210</v>
      </c>
      <c r="R111" s="2" t="s">
        <v>10</v>
      </c>
      <c r="S111" s="2" t="s">
        <v>1074</v>
      </c>
      <c r="T111" s="2" t="s">
        <v>8</v>
      </c>
      <c r="U111" s="2" t="s">
        <v>431</v>
      </c>
      <c r="V111" s="2" t="s">
        <v>171</v>
      </c>
      <c r="W111" s="2" t="s">
        <v>986</v>
      </c>
      <c r="X111" s="2" t="s">
        <v>341</v>
      </c>
      <c r="Y111" s="2" t="s">
        <v>44</v>
      </c>
      <c r="Z111" s="2" t="s">
        <v>72</v>
      </c>
      <c r="AA111" s="2" t="s">
        <v>1879</v>
      </c>
      <c r="AB111" s="2" t="s">
        <v>2156</v>
      </c>
      <c r="AC111" s="2" t="s">
        <v>3093</v>
      </c>
      <c r="AD111" s="2" t="s">
        <v>3094</v>
      </c>
      <c r="AE111" s="2" t="s">
        <v>2627</v>
      </c>
      <c r="AF111" s="17" t="s">
        <v>3096</v>
      </c>
    </row>
    <row r="112" spans="1:32">
      <c r="A112" s="2">
        <v>111</v>
      </c>
      <c r="B112" s="2" t="s">
        <v>3097</v>
      </c>
      <c r="C112" s="2" t="s">
        <v>2082</v>
      </c>
      <c r="D112" s="2" t="s">
        <v>2572</v>
      </c>
      <c r="E112" s="2" t="s">
        <v>2790</v>
      </c>
      <c r="F112" s="2" t="s">
        <v>2641</v>
      </c>
      <c r="G112" s="12">
        <v>44690</v>
      </c>
      <c r="H112" s="2" t="s">
        <v>3112</v>
      </c>
      <c r="I112" s="2" t="s">
        <v>203</v>
      </c>
      <c r="J112" s="2" t="s">
        <v>39</v>
      </c>
      <c r="K112" s="2" t="s">
        <v>1421</v>
      </c>
      <c r="L112" s="2" t="s">
        <v>11</v>
      </c>
      <c r="M112" s="2" t="s">
        <v>1146</v>
      </c>
      <c r="N112" s="2" t="s">
        <v>11</v>
      </c>
      <c r="O112" s="2" t="s">
        <v>450</v>
      </c>
      <c r="P112" s="2" t="s">
        <v>13</v>
      </c>
      <c r="Q112" s="2" t="s">
        <v>301</v>
      </c>
      <c r="R112" s="2" t="s">
        <v>10</v>
      </c>
      <c r="S112" s="2" t="s">
        <v>355</v>
      </c>
      <c r="T112" s="2" t="s">
        <v>8</v>
      </c>
      <c r="U112" s="2" t="s">
        <v>313</v>
      </c>
      <c r="V112" s="2" t="s">
        <v>31</v>
      </c>
      <c r="W112" s="2" t="s">
        <v>526</v>
      </c>
      <c r="X112" s="2" t="s">
        <v>47</v>
      </c>
      <c r="Y112" s="2" t="s">
        <v>884</v>
      </c>
      <c r="Z112" s="2" t="s">
        <v>72</v>
      </c>
      <c r="AA112" s="2" t="s">
        <v>2083</v>
      </c>
      <c r="AB112" s="2" t="s">
        <v>2080</v>
      </c>
      <c r="AC112" s="2" t="s">
        <v>3093</v>
      </c>
      <c r="AD112" s="2" t="s">
        <v>3093</v>
      </c>
      <c r="AE112" s="2" t="s">
        <v>2627</v>
      </c>
      <c r="AF112" s="17" t="s">
        <v>3096</v>
      </c>
    </row>
    <row r="113" spans="1:32">
      <c r="A113" s="2">
        <v>112</v>
      </c>
      <c r="B113" s="2" t="s">
        <v>3097</v>
      </c>
      <c r="C113" s="2" t="s">
        <v>2124</v>
      </c>
      <c r="D113" s="2" t="s">
        <v>2587</v>
      </c>
      <c r="E113" s="2" t="s">
        <v>2791</v>
      </c>
      <c r="F113" s="2" t="s">
        <v>2651</v>
      </c>
      <c r="G113" s="12">
        <v>44719</v>
      </c>
      <c r="H113" s="2" t="s">
        <v>3112</v>
      </c>
      <c r="I113" s="2" t="s">
        <v>320</v>
      </c>
      <c r="J113" s="2" t="s">
        <v>39</v>
      </c>
      <c r="K113" s="2" t="s">
        <v>1457</v>
      </c>
      <c r="L113" s="2" t="s">
        <v>26</v>
      </c>
      <c r="M113" s="2" t="s">
        <v>2125</v>
      </c>
      <c r="N113" s="2" t="s">
        <v>55</v>
      </c>
      <c r="O113" s="2" t="s">
        <v>286</v>
      </c>
      <c r="P113" s="2" t="s">
        <v>10</v>
      </c>
      <c r="Q113" s="2" t="s">
        <v>313</v>
      </c>
      <c r="R113" s="2" t="s">
        <v>39</v>
      </c>
      <c r="S113" s="2" t="s">
        <v>972</v>
      </c>
      <c r="T113" s="2" t="s">
        <v>18</v>
      </c>
      <c r="U113" s="2" t="s">
        <v>492</v>
      </c>
      <c r="V113" s="2" t="s">
        <v>36</v>
      </c>
      <c r="W113" s="2" t="s">
        <v>669</v>
      </c>
      <c r="X113" s="2" t="s">
        <v>86</v>
      </c>
      <c r="Y113" s="2" t="s">
        <v>738</v>
      </c>
      <c r="Z113" s="2" t="s">
        <v>77</v>
      </c>
      <c r="AA113" s="2" t="s">
        <v>2126</v>
      </c>
      <c r="AB113" s="2" t="s">
        <v>2122</v>
      </c>
      <c r="AC113" s="2" t="s">
        <v>3094</v>
      </c>
      <c r="AD113" s="2" t="s">
        <v>3094</v>
      </c>
      <c r="AE113" s="2" t="s">
        <v>3093</v>
      </c>
      <c r="AF113" s="17" t="s">
        <v>3096</v>
      </c>
    </row>
    <row r="114" spans="1:32">
      <c r="A114" s="2">
        <v>113</v>
      </c>
      <c r="B114" s="2" t="s">
        <v>3097</v>
      </c>
      <c r="C114" s="2" t="s">
        <v>1968</v>
      </c>
      <c r="D114" s="2" t="s">
        <v>2525</v>
      </c>
      <c r="E114" s="2" t="s">
        <v>2792</v>
      </c>
      <c r="F114" s="2" t="s">
        <v>2653</v>
      </c>
      <c r="G114" s="12">
        <v>44720</v>
      </c>
      <c r="H114" s="2" t="s">
        <v>3113</v>
      </c>
      <c r="I114" s="2" t="s">
        <v>279</v>
      </c>
      <c r="J114" s="2" t="s">
        <v>29</v>
      </c>
      <c r="K114" s="2" t="s">
        <v>811</v>
      </c>
      <c r="L114" s="2" t="s">
        <v>57</v>
      </c>
      <c r="M114" s="2" t="s">
        <v>1090</v>
      </c>
      <c r="N114" s="2" t="s">
        <v>29</v>
      </c>
      <c r="O114" s="2" t="s">
        <v>444</v>
      </c>
      <c r="P114" s="2" t="s">
        <v>16</v>
      </c>
      <c r="Q114" s="2" t="s">
        <v>302</v>
      </c>
      <c r="R114" s="2" t="s">
        <v>18</v>
      </c>
      <c r="S114" s="2" t="s">
        <v>732</v>
      </c>
      <c r="T114" s="2" t="s">
        <v>72</v>
      </c>
      <c r="U114" s="2" t="s">
        <v>43</v>
      </c>
      <c r="V114" s="2" t="s">
        <v>240</v>
      </c>
      <c r="W114" s="2" t="s">
        <v>263</v>
      </c>
      <c r="X114" s="2" t="s">
        <v>328</v>
      </c>
      <c r="Y114" s="2" t="s">
        <v>327</v>
      </c>
      <c r="Z114" s="2" t="s">
        <v>341</v>
      </c>
      <c r="AA114" s="2" t="s">
        <v>1638</v>
      </c>
      <c r="AB114" s="2" t="s">
        <v>1969</v>
      </c>
      <c r="AC114" s="2" t="s">
        <v>3093</v>
      </c>
      <c r="AD114" s="2" t="s">
        <v>2627</v>
      </c>
      <c r="AE114" s="2" t="s">
        <v>2627</v>
      </c>
      <c r="AF114" s="17" t="s">
        <v>3096</v>
      </c>
    </row>
    <row r="115" spans="1:32">
      <c r="A115" s="2">
        <v>114</v>
      </c>
      <c r="B115" s="2" t="s">
        <v>3097</v>
      </c>
      <c r="C115" s="2" t="s">
        <v>1998</v>
      </c>
      <c r="D115" s="2" t="s">
        <v>2536</v>
      </c>
      <c r="E115" s="2" t="s">
        <v>2793</v>
      </c>
      <c r="F115" s="2" t="s">
        <v>2645</v>
      </c>
      <c r="G115" s="12">
        <v>44682</v>
      </c>
      <c r="H115" s="2" t="s">
        <v>3112</v>
      </c>
      <c r="I115" s="2" t="s">
        <v>50</v>
      </c>
      <c r="J115" s="2" t="s">
        <v>39</v>
      </c>
      <c r="K115" s="2" t="s">
        <v>1351</v>
      </c>
      <c r="L115" s="2" t="s">
        <v>10</v>
      </c>
      <c r="M115" s="2" t="s">
        <v>1221</v>
      </c>
      <c r="N115" s="2" t="s">
        <v>10</v>
      </c>
      <c r="O115" s="2" t="s">
        <v>469</v>
      </c>
      <c r="P115" s="2" t="s">
        <v>11</v>
      </c>
      <c r="Q115" s="2" t="s">
        <v>203</v>
      </c>
      <c r="R115" s="2" t="s">
        <v>26</v>
      </c>
      <c r="S115" s="2" t="s">
        <v>44</v>
      </c>
      <c r="T115" s="2" t="s">
        <v>8</v>
      </c>
      <c r="U115" s="2" t="s">
        <v>56</v>
      </c>
      <c r="V115" s="2" t="s">
        <v>23</v>
      </c>
      <c r="W115" s="2" t="s">
        <v>340</v>
      </c>
      <c r="X115" s="2" t="s">
        <v>77</v>
      </c>
      <c r="Y115" s="2" t="s">
        <v>847</v>
      </c>
      <c r="Z115" s="2" t="s">
        <v>35</v>
      </c>
      <c r="AA115" s="2" t="s">
        <v>2000</v>
      </c>
      <c r="AB115" s="2" t="s">
        <v>1999</v>
      </c>
      <c r="AC115" s="2" t="s">
        <v>3094</v>
      </c>
      <c r="AD115" s="2" t="s">
        <v>2627</v>
      </c>
      <c r="AE115" s="2" t="s">
        <v>3094</v>
      </c>
      <c r="AF115" s="17" t="s">
        <v>3115</v>
      </c>
    </row>
    <row r="116" spans="1:32">
      <c r="A116" s="2">
        <v>115</v>
      </c>
      <c r="B116" s="2" t="s">
        <v>3097</v>
      </c>
      <c r="C116" s="2" t="s">
        <v>2165</v>
      </c>
      <c r="D116" s="2" t="s">
        <v>2603</v>
      </c>
      <c r="E116" s="2" t="s">
        <v>2794</v>
      </c>
      <c r="F116" s="2" t="s">
        <v>2651</v>
      </c>
      <c r="G116" s="12">
        <v>44721</v>
      </c>
      <c r="H116" s="2" t="s">
        <v>3112</v>
      </c>
      <c r="I116" s="2" t="s">
        <v>225</v>
      </c>
      <c r="J116" s="2" t="s">
        <v>55</v>
      </c>
      <c r="K116" s="2" t="s">
        <v>1811</v>
      </c>
      <c r="L116" s="2" t="s">
        <v>34</v>
      </c>
      <c r="M116" s="2" t="s">
        <v>1201</v>
      </c>
      <c r="N116" s="2" t="s">
        <v>66</v>
      </c>
      <c r="O116" s="2" t="s">
        <v>450</v>
      </c>
      <c r="P116" s="2" t="s">
        <v>26</v>
      </c>
      <c r="Q116" s="2" t="s">
        <v>101</v>
      </c>
      <c r="R116" s="2" t="s">
        <v>39</v>
      </c>
      <c r="S116" s="2" t="s">
        <v>316</v>
      </c>
      <c r="T116" s="2" t="s">
        <v>18</v>
      </c>
      <c r="U116" s="2" t="s">
        <v>112</v>
      </c>
      <c r="V116" s="2" t="s">
        <v>47</v>
      </c>
      <c r="W116" s="2" t="s">
        <v>1072</v>
      </c>
      <c r="X116" s="2" t="s">
        <v>86</v>
      </c>
      <c r="Y116" s="2" t="s">
        <v>622</v>
      </c>
      <c r="Z116" s="2" t="s">
        <v>31</v>
      </c>
      <c r="AA116" s="2" t="s">
        <v>2166</v>
      </c>
      <c r="AB116" s="2" t="s">
        <v>1749</v>
      </c>
      <c r="AC116" s="2" t="s">
        <v>3093</v>
      </c>
      <c r="AD116" s="2" t="s">
        <v>3093</v>
      </c>
      <c r="AE116" s="2" t="s">
        <v>2627</v>
      </c>
      <c r="AF116" s="17" t="s">
        <v>3096</v>
      </c>
    </row>
    <row r="117" spans="1:32">
      <c r="A117" s="2">
        <v>116</v>
      </c>
      <c r="B117" s="2" t="s">
        <v>3097</v>
      </c>
      <c r="C117" s="2" t="s">
        <v>2013</v>
      </c>
      <c r="D117" s="2" t="s">
        <v>2541</v>
      </c>
      <c r="E117" s="2" t="s">
        <v>2795</v>
      </c>
      <c r="F117" s="2" t="s">
        <v>2641</v>
      </c>
      <c r="G117" s="12">
        <v>44678</v>
      </c>
      <c r="H117" s="2" t="s">
        <v>3112</v>
      </c>
      <c r="I117" s="2" t="s">
        <v>346</v>
      </c>
      <c r="J117" s="2" t="s">
        <v>39</v>
      </c>
      <c r="K117" s="2" t="s">
        <v>670</v>
      </c>
      <c r="L117" s="2" t="s">
        <v>10</v>
      </c>
      <c r="M117" s="2" t="s">
        <v>691</v>
      </c>
      <c r="N117" s="2" t="s">
        <v>10</v>
      </c>
      <c r="O117" s="2" t="s">
        <v>797</v>
      </c>
      <c r="P117" s="2" t="s">
        <v>60</v>
      </c>
      <c r="Q117" s="2" t="s">
        <v>276</v>
      </c>
      <c r="R117" s="2" t="s">
        <v>11</v>
      </c>
      <c r="S117" s="2" t="s">
        <v>425</v>
      </c>
      <c r="T117" s="2" t="s">
        <v>18</v>
      </c>
      <c r="U117" s="2" t="s">
        <v>492</v>
      </c>
      <c r="V117" s="2" t="s">
        <v>77</v>
      </c>
      <c r="W117" s="2" t="s">
        <v>249</v>
      </c>
      <c r="X117" s="2" t="s">
        <v>77</v>
      </c>
      <c r="Y117" s="2" t="s">
        <v>912</v>
      </c>
      <c r="Z117" s="2" t="s">
        <v>46</v>
      </c>
      <c r="AA117" s="2" t="s">
        <v>1368</v>
      </c>
      <c r="AB117" s="2" t="s">
        <v>2012</v>
      </c>
      <c r="AC117" s="2" t="s">
        <v>3093</v>
      </c>
      <c r="AD117" s="2" t="s">
        <v>2627</v>
      </c>
      <c r="AE117" s="2" t="s">
        <v>2627</v>
      </c>
      <c r="AF117" s="17" t="s">
        <v>3096</v>
      </c>
    </row>
    <row r="118" spans="1:32">
      <c r="A118" s="2">
        <v>117</v>
      </c>
      <c r="B118" s="2" t="s">
        <v>3097</v>
      </c>
      <c r="C118" s="2" t="s">
        <v>1868</v>
      </c>
      <c r="D118" s="2" t="s">
        <v>2483</v>
      </c>
      <c r="E118" s="2" t="s">
        <v>2796</v>
      </c>
      <c r="F118" s="2" t="s">
        <v>2654</v>
      </c>
      <c r="G118" s="12">
        <v>44728</v>
      </c>
      <c r="H118" s="2" t="s">
        <v>3112</v>
      </c>
      <c r="I118" s="2" t="s">
        <v>221</v>
      </c>
      <c r="J118" s="2" t="s">
        <v>29</v>
      </c>
      <c r="K118" s="2" t="s">
        <v>1166</v>
      </c>
      <c r="L118" s="2" t="s">
        <v>57</v>
      </c>
      <c r="M118" s="2" t="s">
        <v>1173</v>
      </c>
      <c r="N118" s="2" t="s">
        <v>8</v>
      </c>
      <c r="O118" s="2" t="s">
        <v>277</v>
      </c>
      <c r="P118" s="2" t="s">
        <v>66</v>
      </c>
      <c r="Q118" s="2" t="s">
        <v>681</v>
      </c>
      <c r="R118" s="2" t="s">
        <v>57</v>
      </c>
      <c r="S118" s="2" t="s">
        <v>299</v>
      </c>
      <c r="T118" s="2" t="s">
        <v>72</v>
      </c>
      <c r="U118" s="2" t="s">
        <v>191</v>
      </c>
      <c r="V118" s="2" t="s">
        <v>86</v>
      </c>
      <c r="W118" s="2" t="s">
        <v>52</v>
      </c>
      <c r="X118" s="2" t="s">
        <v>171</v>
      </c>
      <c r="Y118" s="2" t="s">
        <v>615</v>
      </c>
      <c r="Z118" s="2" t="s">
        <v>47</v>
      </c>
      <c r="AA118" s="2" t="s">
        <v>1842</v>
      </c>
      <c r="AB118" s="2" t="s">
        <v>1767</v>
      </c>
      <c r="AC118" s="2" t="s">
        <v>3093</v>
      </c>
      <c r="AD118" s="2" t="s">
        <v>2627</v>
      </c>
      <c r="AE118" s="2" t="s">
        <v>3093</v>
      </c>
      <c r="AF118" s="17" t="s">
        <v>3115</v>
      </c>
    </row>
    <row r="119" spans="1:32">
      <c r="A119" s="2">
        <v>118</v>
      </c>
      <c r="B119" s="2" t="s">
        <v>3097</v>
      </c>
      <c r="C119" s="2" t="s">
        <v>2147</v>
      </c>
      <c r="D119" s="2" t="s">
        <v>2597</v>
      </c>
      <c r="E119" s="2" t="s">
        <v>2797</v>
      </c>
      <c r="F119" s="2" t="s">
        <v>2653</v>
      </c>
      <c r="G119" s="12">
        <v>44731</v>
      </c>
      <c r="H119" s="2" t="s">
        <v>3112</v>
      </c>
      <c r="I119" s="2" t="s">
        <v>9</v>
      </c>
      <c r="J119" s="2" t="s">
        <v>8</v>
      </c>
      <c r="K119" s="2" t="s">
        <v>1755</v>
      </c>
      <c r="L119" s="2" t="s">
        <v>21</v>
      </c>
      <c r="M119" s="2" t="s">
        <v>628</v>
      </c>
      <c r="N119" s="2" t="s">
        <v>29</v>
      </c>
      <c r="O119" s="2" t="s">
        <v>386</v>
      </c>
      <c r="P119" s="2" t="s">
        <v>16</v>
      </c>
      <c r="Q119" s="2" t="s">
        <v>1174</v>
      </c>
      <c r="R119" s="2" t="s">
        <v>18</v>
      </c>
      <c r="S119" s="2" t="s">
        <v>799</v>
      </c>
      <c r="T119" s="2" t="s">
        <v>72</v>
      </c>
      <c r="U119" s="2" t="s">
        <v>553</v>
      </c>
      <c r="V119" s="2" t="s">
        <v>341</v>
      </c>
      <c r="W119" s="2" t="s">
        <v>579</v>
      </c>
      <c r="X119" s="2" t="s">
        <v>240</v>
      </c>
      <c r="Y119" s="2" t="s">
        <v>187</v>
      </c>
      <c r="Z119" s="2" t="s">
        <v>171</v>
      </c>
      <c r="AA119" s="2" t="s">
        <v>2149</v>
      </c>
      <c r="AB119" s="2" t="s">
        <v>2148</v>
      </c>
      <c r="AC119" s="2" t="s">
        <v>3094</v>
      </c>
      <c r="AD119" s="2" t="s">
        <v>3093</v>
      </c>
      <c r="AE119" s="2" t="s">
        <v>2627</v>
      </c>
      <c r="AF119" s="17" t="s">
        <v>3096</v>
      </c>
    </row>
    <row r="120" spans="1:32">
      <c r="A120" s="2">
        <v>119</v>
      </c>
      <c r="B120" s="2" t="s">
        <v>3097</v>
      </c>
      <c r="C120" s="2" t="s">
        <v>694</v>
      </c>
      <c r="D120" s="2" t="s">
        <v>2245</v>
      </c>
      <c r="E120" s="2" t="s">
        <v>2798</v>
      </c>
      <c r="F120" s="2" t="s">
        <v>2643</v>
      </c>
      <c r="G120" s="12">
        <v>44683</v>
      </c>
      <c r="H120" s="2" t="s">
        <v>3112</v>
      </c>
      <c r="I120" s="2" t="s">
        <v>94</v>
      </c>
      <c r="J120" s="2" t="s">
        <v>26</v>
      </c>
      <c r="K120" s="2" t="s">
        <v>697</v>
      </c>
      <c r="L120" s="2" t="s">
        <v>13</v>
      </c>
      <c r="M120" s="2" t="s">
        <v>696</v>
      </c>
      <c r="N120" s="2" t="s">
        <v>10</v>
      </c>
      <c r="O120" s="2" t="s">
        <v>547</v>
      </c>
      <c r="P120" s="2" t="s">
        <v>13</v>
      </c>
      <c r="Q120" s="2" t="s">
        <v>112</v>
      </c>
      <c r="R120" s="2" t="s">
        <v>10</v>
      </c>
      <c r="S120" s="2" t="s">
        <v>12</v>
      </c>
      <c r="T120" s="2" t="s">
        <v>21</v>
      </c>
      <c r="U120" s="2" t="s">
        <v>363</v>
      </c>
      <c r="V120" s="2" t="s">
        <v>22</v>
      </c>
      <c r="W120" s="2" t="s">
        <v>38</v>
      </c>
      <c r="X120" s="2" t="s">
        <v>46</v>
      </c>
      <c r="Y120" s="2" t="s">
        <v>624</v>
      </c>
      <c r="Z120" s="2" t="s">
        <v>8</v>
      </c>
      <c r="AA120" s="2" t="s">
        <v>698</v>
      </c>
      <c r="AB120" s="2" t="s">
        <v>695</v>
      </c>
      <c r="AC120" s="2" t="s">
        <v>3093</v>
      </c>
      <c r="AD120" s="2" t="s">
        <v>2627</v>
      </c>
      <c r="AE120" s="2" t="s">
        <v>3093</v>
      </c>
      <c r="AF120" s="17" t="s">
        <v>3096</v>
      </c>
    </row>
    <row r="121" spans="1:32">
      <c r="A121" s="2">
        <v>120</v>
      </c>
      <c r="B121" s="2" t="s">
        <v>2625</v>
      </c>
      <c r="C121" s="2" t="s">
        <v>953</v>
      </c>
      <c r="D121" s="2" t="s">
        <v>2271</v>
      </c>
      <c r="E121" s="2" t="s">
        <v>2799</v>
      </c>
      <c r="F121" s="2" t="s">
        <v>2655</v>
      </c>
      <c r="G121" s="12">
        <v>44716</v>
      </c>
      <c r="H121" s="2" t="s">
        <v>3113</v>
      </c>
      <c r="I121" s="2" t="s">
        <v>342</v>
      </c>
      <c r="J121" s="2" t="s">
        <v>57</v>
      </c>
      <c r="K121" s="2" t="s">
        <v>856</v>
      </c>
      <c r="L121" s="2" t="s">
        <v>66</v>
      </c>
      <c r="M121" s="2" t="s">
        <v>954</v>
      </c>
      <c r="N121" s="2" t="s">
        <v>57</v>
      </c>
      <c r="O121" s="2" t="s">
        <v>194</v>
      </c>
      <c r="P121" s="2" t="s">
        <v>39</v>
      </c>
      <c r="Q121" s="2" t="s">
        <v>195</v>
      </c>
      <c r="R121" s="2" t="s">
        <v>66</v>
      </c>
      <c r="S121" s="2" t="s">
        <v>287</v>
      </c>
      <c r="T121" s="2" t="s">
        <v>22</v>
      </c>
      <c r="U121" s="2" t="s">
        <v>380</v>
      </c>
      <c r="V121" s="2" t="s">
        <v>47</v>
      </c>
      <c r="W121" s="2" t="s">
        <v>951</v>
      </c>
      <c r="X121" s="2" t="s">
        <v>47</v>
      </c>
      <c r="Y121" s="2" t="s">
        <v>250</v>
      </c>
      <c r="Z121" s="2" t="s">
        <v>23</v>
      </c>
      <c r="AA121" s="2" t="s">
        <v>955</v>
      </c>
      <c r="AB121" s="2" t="s">
        <v>950</v>
      </c>
      <c r="AC121" s="2" t="s">
        <v>3093</v>
      </c>
      <c r="AD121" s="2" t="s">
        <v>2627</v>
      </c>
      <c r="AE121" s="2" t="s">
        <v>2627</v>
      </c>
      <c r="AF121" s="17" t="s">
        <v>3096</v>
      </c>
    </row>
    <row r="122" spans="1:32">
      <c r="A122" s="2">
        <v>121</v>
      </c>
      <c r="B122" s="2" t="s">
        <v>2625</v>
      </c>
      <c r="C122" s="2" t="s">
        <v>1044</v>
      </c>
      <c r="D122" s="2" t="s">
        <v>2286</v>
      </c>
      <c r="E122" s="2" t="s">
        <v>2800</v>
      </c>
      <c r="F122" s="2" t="s">
        <v>2656</v>
      </c>
      <c r="G122" s="12">
        <v>44738</v>
      </c>
      <c r="H122" s="2" t="s">
        <v>3113</v>
      </c>
      <c r="I122" s="2" t="s">
        <v>368</v>
      </c>
      <c r="J122" s="2" t="s">
        <v>16</v>
      </c>
      <c r="K122" s="2" t="s">
        <v>298</v>
      </c>
      <c r="L122" s="2" t="s">
        <v>55</v>
      </c>
      <c r="M122" s="2" t="s">
        <v>753</v>
      </c>
      <c r="N122" s="2" t="s">
        <v>57</v>
      </c>
      <c r="O122" s="2" t="s">
        <v>345</v>
      </c>
      <c r="P122" s="2" t="s">
        <v>39</v>
      </c>
      <c r="Q122" s="2" t="s">
        <v>380</v>
      </c>
      <c r="R122" s="2" t="s">
        <v>16</v>
      </c>
      <c r="S122" s="2" t="s">
        <v>504</v>
      </c>
      <c r="T122" s="2" t="s">
        <v>22</v>
      </c>
      <c r="U122" s="2" t="s">
        <v>114</v>
      </c>
      <c r="V122" s="2" t="s">
        <v>86</v>
      </c>
      <c r="W122" s="2" t="s">
        <v>1045</v>
      </c>
      <c r="X122" s="2" t="s">
        <v>171</v>
      </c>
      <c r="Y122" s="2" t="s">
        <v>620</v>
      </c>
      <c r="Z122" s="2" t="s">
        <v>47</v>
      </c>
      <c r="AA122" s="2" t="s">
        <v>1046</v>
      </c>
      <c r="AB122" s="2" t="s">
        <v>523</v>
      </c>
      <c r="AC122" s="2" t="s">
        <v>3093</v>
      </c>
      <c r="AD122" s="2" t="s">
        <v>3093</v>
      </c>
      <c r="AE122" s="2" t="s">
        <v>3093</v>
      </c>
      <c r="AF122" s="17" t="s">
        <v>3115</v>
      </c>
    </row>
    <row r="123" spans="1:32">
      <c r="A123" s="2">
        <v>122</v>
      </c>
      <c r="B123" s="2" t="s">
        <v>2625</v>
      </c>
      <c r="C123" s="2" t="s">
        <v>1468</v>
      </c>
      <c r="D123" s="2" t="s">
        <v>2369</v>
      </c>
      <c r="E123" s="2" t="s">
        <v>2801</v>
      </c>
      <c r="F123" s="2" t="s">
        <v>2639</v>
      </c>
      <c r="G123" s="12">
        <v>44682</v>
      </c>
      <c r="H123" s="2" t="s">
        <v>3112</v>
      </c>
      <c r="I123" s="2" t="s">
        <v>157</v>
      </c>
      <c r="J123" s="2" t="s">
        <v>26</v>
      </c>
      <c r="K123" s="2" t="s">
        <v>689</v>
      </c>
      <c r="L123" s="2" t="s">
        <v>11</v>
      </c>
      <c r="M123" s="2" t="s">
        <v>850</v>
      </c>
      <c r="N123" s="2" t="s">
        <v>11</v>
      </c>
      <c r="O123" s="2" t="s">
        <v>208</v>
      </c>
      <c r="P123" s="2" t="s">
        <v>60</v>
      </c>
      <c r="Q123" s="2" t="s">
        <v>222</v>
      </c>
      <c r="R123" s="2" t="s">
        <v>11</v>
      </c>
      <c r="S123" s="2" t="s">
        <v>295</v>
      </c>
      <c r="T123" s="2" t="s">
        <v>18</v>
      </c>
      <c r="U123" s="2" t="s">
        <v>758</v>
      </c>
      <c r="V123" s="2" t="s">
        <v>22</v>
      </c>
      <c r="W123" s="2" t="s">
        <v>567</v>
      </c>
      <c r="X123" s="2" t="s">
        <v>72</v>
      </c>
      <c r="Y123" s="2" t="s">
        <v>250</v>
      </c>
      <c r="Z123" s="2" t="s">
        <v>29</v>
      </c>
      <c r="AA123" s="2" t="s">
        <v>1469</v>
      </c>
      <c r="AB123" s="2" t="s">
        <v>1191</v>
      </c>
      <c r="AC123" s="2" t="s">
        <v>3093</v>
      </c>
      <c r="AD123" s="2" t="s">
        <v>3094</v>
      </c>
      <c r="AE123" s="2" t="s">
        <v>3094</v>
      </c>
      <c r="AF123" s="17" t="s">
        <v>3115</v>
      </c>
    </row>
    <row r="124" spans="1:32">
      <c r="A124" s="2">
        <v>123</v>
      </c>
      <c r="B124" s="2" t="s">
        <v>2625</v>
      </c>
      <c r="C124" s="2" t="s">
        <v>1470</v>
      </c>
      <c r="D124" s="2" t="s">
        <v>2370</v>
      </c>
      <c r="E124" s="2" t="s">
        <v>2802</v>
      </c>
      <c r="F124" s="2" t="s">
        <v>2639</v>
      </c>
      <c r="G124" s="12">
        <v>44678</v>
      </c>
      <c r="H124" s="2" t="s">
        <v>3111</v>
      </c>
      <c r="I124" s="2" t="s">
        <v>149</v>
      </c>
      <c r="J124" s="2" t="s">
        <v>13</v>
      </c>
      <c r="K124" s="2" t="s">
        <v>1472</v>
      </c>
      <c r="L124" s="2" t="s">
        <v>314</v>
      </c>
      <c r="M124" s="2" t="s">
        <v>1339</v>
      </c>
      <c r="N124" s="2" t="s">
        <v>60</v>
      </c>
      <c r="O124" s="2" t="s">
        <v>148</v>
      </c>
      <c r="P124" s="2" t="s">
        <v>314</v>
      </c>
      <c r="Q124" s="2" t="s">
        <v>1210</v>
      </c>
      <c r="R124" s="2" t="s">
        <v>13</v>
      </c>
      <c r="S124" s="2" t="s">
        <v>1414</v>
      </c>
      <c r="T124" s="2" t="s">
        <v>55</v>
      </c>
      <c r="U124" s="2" t="s">
        <v>90</v>
      </c>
      <c r="V124" s="2" t="s">
        <v>57</v>
      </c>
      <c r="W124" s="2" t="s">
        <v>1471</v>
      </c>
      <c r="X124" s="2" t="s">
        <v>8</v>
      </c>
      <c r="Y124" s="2" t="s">
        <v>910</v>
      </c>
      <c r="Z124" s="2" t="s">
        <v>21</v>
      </c>
      <c r="AA124" s="2" t="s">
        <v>1473</v>
      </c>
      <c r="AB124" s="2" t="s">
        <v>1172</v>
      </c>
      <c r="AC124" s="2" t="s">
        <v>3093</v>
      </c>
      <c r="AD124" s="2" t="s">
        <v>2627</v>
      </c>
      <c r="AE124" s="2" t="s">
        <v>2627</v>
      </c>
      <c r="AF124" s="17" t="s">
        <v>3115</v>
      </c>
    </row>
    <row r="125" spans="1:32">
      <c r="A125" s="2">
        <v>124</v>
      </c>
      <c r="B125" s="2" t="s">
        <v>2625</v>
      </c>
      <c r="C125" s="2" t="s">
        <v>1474</v>
      </c>
      <c r="D125" s="2" t="s">
        <v>2371</v>
      </c>
      <c r="E125" s="2" t="s">
        <v>2803</v>
      </c>
      <c r="F125" s="2" t="s">
        <v>2640</v>
      </c>
      <c r="G125" s="12">
        <v>44704</v>
      </c>
      <c r="H125" s="2" t="s">
        <v>3112</v>
      </c>
      <c r="I125" s="2" t="s">
        <v>201</v>
      </c>
      <c r="J125" s="2" t="s">
        <v>39</v>
      </c>
      <c r="K125" s="2" t="s">
        <v>445</v>
      </c>
      <c r="L125" s="2" t="s">
        <v>26</v>
      </c>
      <c r="M125" s="2" t="s">
        <v>607</v>
      </c>
      <c r="N125" s="2" t="s">
        <v>39</v>
      </c>
      <c r="O125" s="2" t="s">
        <v>250</v>
      </c>
      <c r="P125" s="2" t="s">
        <v>11</v>
      </c>
      <c r="Q125" s="2" t="s">
        <v>541</v>
      </c>
      <c r="R125" s="2" t="s">
        <v>26</v>
      </c>
      <c r="S125" s="2" t="s">
        <v>557</v>
      </c>
      <c r="T125" s="2" t="s">
        <v>18</v>
      </c>
      <c r="U125" s="2" t="s">
        <v>385</v>
      </c>
      <c r="V125" s="2" t="s">
        <v>36</v>
      </c>
      <c r="W125" s="2" t="s">
        <v>12</v>
      </c>
      <c r="X125" s="2" t="s">
        <v>36</v>
      </c>
      <c r="Y125" s="2" t="s">
        <v>462</v>
      </c>
      <c r="Z125" s="2" t="s">
        <v>37</v>
      </c>
      <c r="AA125" s="2" t="s">
        <v>1476</v>
      </c>
      <c r="AB125" s="2" t="s">
        <v>1475</v>
      </c>
      <c r="AC125" s="2" t="s">
        <v>3093</v>
      </c>
      <c r="AD125" s="2" t="s">
        <v>3093</v>
      </c>
      <c r="AE125" s="2" t="s">
        <v>3094</v>
      </c>
      <c r="AF125" s="17" t="s">
        <v>3115</v>
      </c>
    </row>
    <row r="126" spans="1:32">
      <c r="A126" s="2">
        <v>125</v>
      </c>
      <c r="B126" s="2" t="s">
        <v>2625</v>
      </c>
      <c r="C126" s="2" t="s">
        <v>1512</v>
      </c>
      <c r="D126" s="2" t="s">
        <v>2379</v>
      </c>
      <c r="E126" s="2" t="s">
        <v>2804</v>
      </c>
      <c r="F126" s="2" t="s">
        <v>2640</v>
      </c>
      <c r="G126" s="12">
        <v>44705</v>
      </c>
      <c r="H126" s="2" t="s">
        <v>3113</v>
      </c>
      <c r="I126" s="2" t="s">
        <v>28</v>
      </c>
      <c r="J126" s="2" t="s">
        <v>55</v>
      </c>
      <c r="K126" s="2" t="s">
        <v>705</v>
      </c>
      <c r="L126" s="2" t="s">
        <v>26</v>
      </c>
      <c r="M126" s="2" t="s">
        <v>1176</v>
      </c>
      <c r="N126" s="2" t="s">
        <v>39</v>
      </c>
      <c r="O126" s="2" t="s">
        <v>355</v>
      </c>
      <c r="P126" s="2" t="s">
        <v>10</v>
      </c>
      <c r="Q126" s="2" t="s">
        <v>217</v>
      </c>
      <c r="R126" s="2" t="s">
        <v>34</v>
      </c>
      <c r="S126" s="2" t="s">
        <v>290</v>
      </c>
      <c r="T126" s="2" t="s">
        <v>18</v>
      </c>
      <c r="U126" s="2" t="s">
        <v>554</v>
      </c>
      <c r="V126" s="2" t="s">
        <v>171</v>
      </c>
      <c r="W126" s="2" t="s">
        <v>400</v>
      </c>
      <c r="X126" s="2" t="s">
        <v>171</v>
      </c>
      <c r="Y126" s="2" t="s">
        <v>915</v>
      </c>
      <c r="Z126" s="2" t="s">
        <v>23</v>
      </c>
      <c r="AA126" s="2" t="s">
        <v>1513</v>
      </c>
      <c r="AB126" s="2" t="s">
        <v>1326</v>
      </c>
      <c r="AC126" s="2" t="s">
        <v>3093</v>
      </c>
      <c r="AD126" s="2" t="s">
        <v>3093</v>
      </c>
      <c r="AE126" s="2" t="s">
        <v>3093</v>
      </c>
      <c r="AF126" s="17" t="s">
        <v>3115</v>
      </c>
    </row>
    <row r="127" spans="1:32">
      <c r="A127" s="2">
        <v>126</v>
      </c>
      <c r="B127" s="2" t="s">
        <v>2625</v>
      </c>
      <c r="C127" s="2" t="s">
        <v>1639</v>
      </c>
      <c r="D127" s="2" t="s">
        <v>2411</v>
      </c>
      <c r="E127" s="2" t="s">
        <v>2805</v>
      </c>
      <c r="F127" s="2" t="s">
        <v>2641</v>
      </c>
      <c r="G127" s="12">
        <v>44684</v>
      </c>
      <c r="H127" s="2" t="s">
        <v>3112</v>
      </c>
      <c r="I127" s="2" t="s">
        <v>748</v>
      </c>
      <c r="J127" s="2" t="s">
        <v>39</v>
      </c>
      <c r="K127" s="2" t="s">
        <v>1525</v>
      </c>
      <c r="L127" s="2" t="s">
        <v>26</v>
      </c>
      <c r="M127" s="2" t="s">
        <v>429</v>
      </c>
      <c r="N127" s="2" t="s">
        <v>39</v>
      </c>
      <c r="O127" s="2" t="s">
        <v>606</v>
      </c>
      <c r="P127" s="2" t="s">
        <v>11</v>
      </c>
      <c r="Q127" s="2" t="s">
        <v>157</v>
      </c>
      <c r="R127" s="2" t="s">
        <v>26</v>
      </c>
      <c r="S127" s="2" t="s">
        <v>347</v>
      </c>
      <c r="T127" s="2" t="s">
        <v>57</v>
      </c>
      <c r="U127" s="2" t="s">
        <v>41</v>
      </c>
      <c r="V127" s="2" t="s">
        <v>23</v>
      </c>
      <c r="W127" s="2" t="s">
        <v>859</v>
      </c>
      <c r="X127" s="2" t="s">
        <v>77</v>
      </c>
      <c r="Y127" s="2" t="s">
        <v>522</v>
      </c>
      <c r="Z127" s="2" t="s">
        <v>35</v>
      </c>
      <c r="AA127" s="2" t="s">
        <v>1540</v>
      </c>
      <c r="AB127" s="2" t="s">
        <v>1640</v>
      </c>
      <c r="AC127" s="2" t="s">
        <v>2627</v>
      </c>
      <c r="AD127" s="2" t="s">
        <v>2627</v>
      </c>
      <c r="AE127" s="2" t="s">
        <v>2627</v>
      </c>
      <c r="AF127" s="17" t="s">
        <v>3096</v>
      </c>
    </row>
    <row r="128" spans="1:32">
      <c r="A128" s="2">
        <v>127</v>
      </c>
      <c r="B128" s="2" t="s">
        <v>2625</v>
      </c>
      <c r="C128" s="2" t="s">
        <v>1652</v>
      </c>
      <c r="D128" s="2" t="s">
        <v>2415</v>
      </c>
      <c r="E128" s="2" t="s">
        <v>2806</v>
      </c>
      <c r="F128" s="2" t="s">
        <v>2639</v>
      </c>
      <c r="G128" s="12">
        <v>44682</v>
      </c>
      <c r="H128" s="2" t="s">
        <v>3112</v>
      </c>
      <c r="I128" s="2" t="s">
        <v>261</v>
      </c>
      <c r="J128" s="2" t="s">
        <v>10</v>
      </c>
      <c r="K128" s="2" t="s">
        <v>1653</v>
      </c>
      <c r="L128" s="2" t="s">
        <v>13</v>
      </c>
      <c r="M128" s="2" t="s">
        <v>935</v>
      </c>
      <c r="N128" s="2" t="s">
        <v>11</v>
      </c>
      <c r="O128" s="2" t="s">
        <v>862</v>
      </c>
      <c r="P128" s="2" t="s">
        <v>60</v>
      </c>
      <c r="Q128" s="2" t="s">
        <v>1328</v>
      </c>
      <c r="R128" s="2" t="s">
        <v>11</v>
      </c>
      <c r="S128" s="2" t="s">
        <v>316</v>
      </c>
      <c r="T128" s="2" t="s">
        <v>21</v>
      </c>
      <c r="U128" s="2" t="s">
        <v>17</v>
      </c>
      <c r="V128" s="2" t="s">
        <v>29</v>
      </c>
      <c r="W128" s="2" t="s">
        <v>554</v>
      </c>
      <c r="X128" s="2" t="s">
        <v>35</v>
      </c>
      <c r="Y128" s="2" t="s">
        <v>542</v>
      </c>
      <c r="Z128" s="2" t="s">
        <v>8</v>
      </c>
      <c r="AA128" s="2" t="s">
        <v>1654</v>
      </c>
      <c r="AB128" s="2" t="s">
        <v>1294</v>
      </c>
      <c r="AC128" s="2" t="s">
        <v>3094</v>
      </c>
      <c r="AD128" s="2" t="s">
        <v>3093</v>
      </c>
      <c r="AE128" s="2" t="s">
        <v>3093</v>
      </c>
      <c r="AF128" s="17" t="s">
        <v>3115</v>
      </c>
    </row>
    <row r="129" spans="1:32">
      <c r="A129" s="2">
        <v>128</v>
      </c>
      <c r="B129" s="2" t="s">
        <v>2625</v>
      </c>
      <c r="C129" s="2" t="s">
        <v>1725</v>
      </c>
      <c r="D129" s="2" t="s">
        <v>2434</v>
      </c>
      <c r="E129" s="2" t="s">
        <v>2807</v>
      </c>
      <c r="F129" s="2" t="s">
        <v>2643</v>
      </c>
      <c r="G129" s="12">
        <v>44682</v>
      </c>
      <c r="H129" s="2" t="s">
        <v>3113</v>
      </c>
      <c r="I129" s="2" t="s">
        <v>313</v>
      </c>
      <c r="J129" s="2" t="s">
        <v>66</v>
      </c>
      <c r="K129" s="2" t="s">
        <v>1726</v>
      </c>
      <c r="L129" s="2" t="s">
        <v>26</v>
      </c>
      <c r="M129" s="2" t="s">
        <v>330</v>
      </c>
      <c r="N129" s="2" t="s">
        <v>26</v>
      </c>
      <c r="O129" s="2" t="s">
        <v>688</v>
      </c>
      <c r="P129" s="2" t="s">
        <v>13</v>
      </c>
      <c r="Q129" s="2" t="s">
        <v>24</v>
      </c>
      <c r="R129" s="2" t="s">
        <v>26</v>
      </c>
      <c r="S129" s="2" t="s">
        <v>227</v>
      </c>
      <c r="T129" s="2" t="s">
        <v>29</v>
      </c>
      <c r="U129" s="2" t="s">
        <v>385</v>
      </c>
      <c r="V129" s="2" t="s">
        <v>240</v>
      </c>
      <c r="W129" s="2" t="s">
        <v>986</v>
      </c>
      <c r="X129" s="2" t="s">
        <v>328</v>
      </c>
      <c r="Y129" s="2" t="s">
        <v>383</v>
      </c>
      <c r="Z129" s="2" t="s">
        <v>37</v>
      </c>
      <c r="AA129" s="2" t="s">
        <v>1727</v>
      </c>
      <c r="AB129" s="2" t="s">
        <v>1182</v>
      </c>
      <c r="AC129" s="2" t="s">
        <v>3093</v>
      </c>
      <c r="AD129" s="2" t="s">
        <v>2627</v>
      </c>
      <c r="AE129" s="2" t="s">
        <v>3093</v>
      </c>
      <c r="AF129" s="17" t="s">
        <v>3115</v>
      </c>
    </row>
    <row r="130" spans="1:32">
      <c r="A130" s="2">
        <v>129</v>
      </c>
      <c r="B130" s="2" t="s">
        <v>2625</v>
      </c>
      <c r="C130" s="2" t="s">
        <v>1734</v>
      </c>
      <c r="D130" s="2" t="s">
        <v>2438</v>
      </c>
      <c r="E130" s="2" t="s">
        <v>2808</v>
      </c>
      <c r="F130" s="2" t="s">
        <v>2640</v>
      </c>
      <c r="G130" s="12">
        <v>44684</v>
      </c>
      <c r="H130" s="2" t="s">
        <v>3112</v>
      </c>
      <c r="I130" s="2" t="s">
        <v>78</v>
      </c>
      <c r="J130" s="2" t="s">
        <v>39</v>
      </c>
      <c r="K130" s="2" t="s">
        <v>389</v>
      </c>
      <c r="L130" s="2" t="s">
        <v>10</v>
      </c>
      <c r="M130" s="2" t="s">
        <v>1247</v>
      </c>
      <c r="N130" s="2" t="s">
        <v>10</v>
      </c>
      <c r="O130" s="2" t="s">
        <v>250</v>
      </c>
      <c r="P130" s="2" t="s">
        <v>60</v>
      </c>
      <c r="Q130" s="2" t="s">
        <v>97</v>
      </c>
      <c r="R130" s="2" t="s">
        <v>11</v>
      </c>
      <c r="S130" s="2" t="s">
        <v>1181</v>
      </c>
      <c r="T130" s="2" t="s">
        <v>8</v>
      </c>
      <c r="U130" s="2" t="s">
        <v>114</v>
      </c>
      <c r="V130" s="2" t="s">
        <v>86</v>
      </c>
      <c r="W130" s="2" t="s">
        <v>374</v>
      </c>
      <c r="X130" s="2" t="s">
        <v>171</v>
      </c>
      <c r="Y130" s="2" t="s">
        <v>1074</v>
      </c>
      <c r="Z130" s="2" t="s">
        <v>35</v>
      </c>
      <c r="AA130" s="2" t="s">
        <v>1605</v>
      </c>
      <c r="AB130" s="2" t="s">
        <v>1735</v>
      </c>
      <c r="AC130" s="2" t="s">
        <v>2627</v>
      </c>
      <c r="AD130" s="2" t="s">
        <v>3094</v>
      </c>
      <c r="AE130" s="2" t="s">
        <v>3094</v>
      </c>
      <c r="AF130" s="17" t="s">
        <v>3115</v>
      </c>
    </row>
    <row r="131" spans="1:32">
      <c r="A131" s="2">
        <v>130</v>
      </c>
      <c r="B131" s="2" t="s">
        <v>2625</v>
      </c>
      <c r="C131" s="2" t="s">
        <v>1754</v>
      </c>
      <c r="D131" s="2" t="s">
        <v>2445</v>
      </c>
      <c r="E131" s="2" t="s">
        <v>2809</v>
      </c>
      <c r="F131" s="2" t="s">
        <v>2657</v>
      </c>
      <c r="G131" s="12">
        <v>44698</v>
      </c>
      <c r="H131" s="2" t="s">
        <v>3112</v>
      </c>
      <c r="I131" s="2" t="s">
        <v>408</v>
      </c>
      <c r="J131" s="2" t="s">
        <v>34</v>
      </c>
      <c r="K131" s="2" t="s">
        <v>1755</v>
      </c>
      <c r="L131" s="2" t="s">
        <v>10</v>
      </c>
      <c r="M131" s="2" t="s">
        <v>524</v>
      </c>
      <c r="N131" s="2" t="s">
        <v>39</v>
      </c>
      <c r="O131" s="2" t="s">
        <v>864</v>
      </c>
      <c r="P131" s="2" t="s">
        <v>13</v>
      </c>
      <c r="Q131" s="2" t="s">
        <v>332</v>
      </c>
      <c r="R131" s="2" t="s">
        <v>26</v>
      </c>
      <c r="S131" s="2" t="s">
        <v>162</v>
      </c>
      <c r="T131" s="2" t="s">
        <v>21</v>
      </c>
      <c r="U131" s="2" t="s">
        <v>681</v>
      </c>
      <c r="V131" s="2" t="s">
        <v>341</v>
      </c>
      <c r="W131" s="2" t="s">
        <v>862</v>
      </c>
      <c r="X131" s="2" t="s">
        <v>328</v>
      </c>
      <c r="Y131" s="2" t="s">
        <v>1074</v>
      </c>
      <c r="Z131" s="2" t="s">
        <v>23</v>
      </c>
      <c r="AA131" s="2" t="s">
        <v>1711</v>
      </c>
      <c r="AB131" s="2" t="s">
        <v>1753</v>
      </c>
      <c r="AC131" s="2" t="s">
        <v>3093</v>
      </c>
      <c r="AD131" s="2" t="s">
        <v>3094</v>
      </c>
      <c r="AE131" s="2" t="s">
        <v>3093</v>
      </c>
      <c r="AF131" s="17" t="s">
        <v>3115</v>
      </c>
    </row>
    <row r="132" spans="1:32">
      <c r="A132" s="2">
        <v>131</v>
      </c>
      <c r="B132" s="2" t="s">
        <v>2625</v>
      </c>
      <c r="C132" s="2" t="s">
        <v>1788</v>
      </c>
      <c r="D132" s="2" t="s">
        <v>2455</v>
      </c>
      <c r="E132" s="2" t="s">
        <v>2810</v>
      </c>
      <c r="F132" s="2" t="s">
        <v>2641</v>
      </c>
      <c r="G132" s="12">
        <v>44680</v>
      </c>
      <c r="H132" s="2" t="s">
        <v>3112</v>
      </c>
      <c r="I132" s="2" t="s">
        <v>94</v>
      </c>
      <c r="J132" s="2" t="s">
        <v>39</v>
      </c>
      <c r="K132" s="2" t="s">
        <v>745</v>
      </c>
      <c r="L132" s="2" t="s">
        <v>11</v>
      </c>
      <c r="M132" s="2" t="s">
        <v>1117</v>
      </c>
      <c r="N132" s="2" t="s">
        <v>11</v>
      </c>
      <c r="O132" s="2" t="s">
        <v>649</v>
      </c>
      <c r="P132" s="2" t="s">
        <v>60</v>
      </c>
      <c r="Q132" s="2" t="s">
        <v>174</v>
      </c>
      <c r="R132" s="2" t="s">
        <v>11</v>
      </c>
      <c r="S132" s="2" t="s">
        <v>491</v>
      </c>
      <c r="T132" s="2" t="s">
        <v>18</v>
      </c>
      <c r="U132" s="2" t="s">
        <v>174</v>
      </c>
      <c r="V132" s="2" t="s">
        <v>36</v>
      </c>
      <c r="W132" s="2" t="s">
        <v>666</v>
      </c>
      <c r="X132" s="2" t="s">
        <v>36</v>
      </c>
      <c r="Y132" s="2" t="s">
        <v>68</v>
      </c>
      <c r="Z132" s="2" t="s">
        <v>72</v>
      </c>
      <c r="AA132" s="2" t="s">
        <v>1576</v>
      </c>
      <c r="AB132" s="2" t="s">
        <v>1492</v>
      </c>
      <c r="AC132" s="2" t="s">
        <v>3093</v>
      </c>
      <c r="AD132" s="2" t="s">
        <v>2627</v>
      </c>
      <c r="AE132" s="2" t="s">
        <v>3093</v>
      </c>
      <c r="AF132" s="17" t="s">
        <v>3096</v>
      </c>
    </row>
    <row r="133" spans="1:32">
      <c r="A133" s="2">
        <v>132</v>
      </c>
      <c r="B133" s="2" t="s">
        <v>2625</v>
      </c>
      <c r="C133" s="2" t="s">
        <v>1824</v>
      </c>
      <c r="D133" s="2" t="s">
        <v>2468</v>
      </c>
      <c r="E133" s="2" t="s">
        <v>2811</v>
      </c>
      <c r="F133" s="2" t="s">
        <v>2641</v>
      </c>
      <c r="G133" s="12">
        <v>44692</v>
      </c>
      <c r="H133" s="2" t="s">
        <v>3112</v>
      </c>
      <c r="I133" s="2" t="s">
        <v>201</v>
      </c>
      <c r="J133" s="2" t="s">
        <v>55</v>
      </c>
      <c r="K133" s="2" t="s">
        <v>321</v>
      </c>
      <c r="L133" s="2" t="s">
        <v>26</v>
      </c>
      <c r="M133" s="2" t="s">
        <v>1484</v>
      </c>
      <c r="N133" s="2" t="s">
        <v>39</v>
      </c>
      <c r="O133" s="2" t="s">
        <v>272</v>
      </c>
      <c r="P133" s="2" t="s">
        <v>11</v>
      </c>
      <c r="Q133" s="2" t="s">
        <v>361</v>
      </c>
      <c r="R133" s="2" t="s">
        <v>26</v>
      </c>
      <c r="S133" s="2" t="s">
        <v>12</v>
      </c>
      <c r="T133" s="2" t="s">
        <v>18</v>
      </c>
      <c r="U133" s="2" t="s">
        <v>30</v>
      </c>
      <c r="V133" s="2" t="s">
        <v>36</v>
      </c>
      <c r="W133" s="2" t="s">
        <v>738</v>
      </c>
      <c r="X133" s="2" t="s">
        <v>86</v>
      </c>
      <c r="Y133" s="2" t="s">
        <v>939</v>
      </c>
      <c r="Z133" s="2" t="s">
        <v>37</v>
      </c>
      <c r="AA133" s="2" t="s">
        <v>1825</v>
      </c>
      <c r="AB133" s="2" t="s">
        <v>1259</v>
      </c>
      <c r="AC133" s="2" t="s">
        <v>2627</v>
      </c>
      <c r="AD133" s="2" t="s">
        <v>2627</v>
      </c>
      <c r="AE133" s="2" t="s">
        <v>2627</v>
      </c>
      <c r="AF133" s="17" t="s">
        <v>3096</v>
      </c>
    </row>
    <row r="134" spans="1:32">
      <c r="A134" s="2">
        <v>133</v>
      </c>
      <c r="B134" s="2" t="s">
        <v>2625</v>
      </c>
      <c r="C134" s="2" t="s">
        <v>1830</v>
      </c>
      <c r="D134" s="2" t="s">
        <v>2470</v>
      </c>
      <c r="E134" s="2" t="s">
        <v>2812</v>
      </c>
      <c r="F134" s="2" t="s">
        <v>2657</v>
      </c>
      <c r="G134" s="12">
        <v>44700</v>
      </c>
      <c r="H134" s="2" t="s">
        <v>3113</v>
      </c>
      <c r="I134" s="2" t="s">
        <v>387</v>
      </c>
      <c r="J134" s="2" t="s">
        <v>55</v>
      </c>
      <c r="K134" s="2" t="s">
        <v>949</v>
      </c>
      <c r="L134" s="2" t="s">
        <v>26</v>
      </c>
      <c r="M134" s="2" t="s">
        <v>1373</v>
      </c>
      <c r="N134" s="2" t="s">
        <v>55</v>
      </c>
      <c r="O134" s="2" t="s">
        <v>454</v>
      </c>
      <c r="P134" s="2" t="s">
        <v>10</v>
      </c>
      <c r="Q134" s="2" t="s">
        <v>994</v>
      </c>
      <c r="R134" s="2" t="s">
        <v>34</v>
      </c>
      <c r="S134" s="2" t="s">
        <v>12</v>
      </c>
      <c r="T134" s="2" t="s">
        <v>18</v>
      </c>
      <c r="U134" s="2" t="s">
        <v>147</v>
      </c>
      <c r="V134" s="2" t="s">
        <v>240</v>
      </c>
      <c r="W134" s="2" t="s">
        <v>812</v>
      </c>
      <c r="X134" s="2" t="s">
        <v>240</v>
      </c>
      <c r="Y134" s="2" t="s">
        <v>106</v>
      </c>
      <c r="Z134" s="2" t="s">
        <v>77</v>
      </c>
      <c r="AA134" s="2" t="s">
        <v>1642</v>
      </c>
      <c r="AB134" s="2" t="s">
        <v>1113</v>
      </c>
      <c r="AC134" s="2" t="s">
        <v>3093</v>
      </c>
      <c r="AD134" s="2" t="s">
        <v>3093</v>
      </c>
      <c r="AE134" s="2" t="s">
        <v>3093</v>
      </c>
      <c r="AF134" s="17" t="s">
        <v>3115</v>
      </c>
    </row>
    <row r="135" spans="1:32">
      <c r="A135" s="2">
        <v>134</v>
      </c>
      <c r="B135" s="2" t="s">
        <v>2625</v>
      </c>
      <c r="C135" s="2" t="s">
        <v>1837</v>
      </c>
      <c r="D135" s="2" t="s">
        <v>2473</v>
      </c>
      <c r="E135" s="2" t="s">
        <v>2813</v>
      </c>
      <c r="F135" s="2" t="s">
        <v>2642</v>
      </c>
      <c r="G135" s="12">
        <v>44684</v>
      </c>
      <c r="H135" s="2" t="s">
        <v>3112</v>
      </c>
      <c r="I135" s="2" t="s">
        <v>195</v>
      </c>
      <c r="J135" s="2" t="s">
        <v>21</v>
      </c>
      <c r="K135" s="2" t="s">
        <v>1839</v>
      </c>
      <c r="L135" s="2" t="s">
        <v>39</v>
      </c>
      <c r="M135" s="2" t="s">
        <v>102</v>
      </c>
      <c r="N135" s="2" t="s">
        <v>39</v>
      </c>
      <c r="O135" s="2" t="s">
        <v>218</v>
      </c>
      <c r="P135" s="2" t="s">
        <v>10</v>
      </c>
      <c r="Q135" s="2" t="s">
        <v>380</v>
      </c>
      <c r="R135" s="2" t="s">
        <v>34</v>
      </c>
      <c r="S135" s="2" t="s">
        <v>138</v>
      </c>
      <c r="T135" s="2" t="s">
        <v>46</v>
      </c>
      <c r="U135" s="2" t="s">
        <v>301</v>
      </c>
      <c r="V135" s="2" t="s">
        <v>36</v>
      </c>
      <c r="W135" s="2" t="s">
        <v>144</v>
      </c>
      <c r="X135" s="2" t="s">
        <v>86</v>
      </c>
      <c r="Y135" s="2" t="s">
        <v>98</v>
      </c>
      <c r="Z135" s="2" t="s">
        <v>37</v>
      </c>
      <c r="AA135" s="2" t="s">
        <v>1840</v>
      </c>
      <c r="AB135" s="2" t="s">
        <v>1838</v>
      </c>
      <c r="AC135" s="2" t="s">
        <v>3093</v>
      </c>
      <c r="AD135" s="2" t="s">
        <v>3094</v>
      </c>
      <c r="AE135" s="2" t="s">
        <v>3093</v>
      </c>
      <c r="AF135" s="17" t="s">
        <v>3115</v>
      </c>
    </row>
    <row r="136" spans="1:32">
      <c r="A136" s="2">
        <v>135</v>
      </c>
      <c r="B136" s="2" t="s">
        <v>2625</v>
      </c>
      <c r="C136" s="2" t="s">
        <v>1843</v>
      </c>
      <c r="D136" s="2" t="s">
        <v>2474</v>
      </c>
      <c r="E136" s="2" t="s">
        <v>2814</v>
      </c>
      <c r="F136" s="2" t="s">
        <v>2643</v>
      </c>
      <c r="G136" s="12">
        <v>44685</v>
      </c>
      <c r="H136" s="2" t="s">
        <v>3112</v>
      </c>
      <c r="I136" s="2" t="s">
        <v>346</v>
      </c>
      <c r="J136" s="2" t="s">
        <v>16</v>
      </c>
      <c r="K136" s="2" t="s">
        <v>949</v>
      </c>
      <c r="L136" s="2" t="s">
        <v>34</v>
      </c>
      <c r="M136" s="2" t="s">
        <v>970</v>
      </c>
      <c r="N136" s="2" t="s">
        <v>26</v>
      </c>
      <c r="O136" s="2" t="s">
        <v>182</v>
      </c>
      <c r="P136" s="2" t="s">
        <v>13</v>
      </c>
      <c r="Q136" s="2" t="s">
        <v>761</v>
      </c>
      <c r="R136" s="2" t="s">
        <v>26</v>
      </c>
      <c r="S136" s="2" t="s">
        <v>252</v>
      </c>
      <c r="T136" s="2" t="s">
        <v>22</v>
      </c>
      <c r="U136" s="2" t="s">
        <v>105</v>
      </c>
      <c r="V136" s="2" t="s">
        <v>341</v>
      </c>
      <c r="W136" s="2" t="s">
        <v>416</v>
      </c>
      <c r="X136" s="2" t="s">
        <v>341</v>
      </c>
      <c r="Y136" s="2" t="s">
        <v>678</v>
      </c>
      <c r="Z136" s="2" t="s">
        <v>37</v>
      </c>
      <c r="AA136" s="2" t="s">
        <v>1844</v>
      </c>
      <c r="AB136" s="2" t="s">
        <v>848</v>
      </c>
      <c r="AC136" s="2" t="s">
        <v>3093</v>
      </c>
      <c r="AD136" s="2" t="s">
        <v>3094</v>
      </c>
      <c r="AE136" s="2" t="s">
        <v>3094</v>
      </c>
      <c r="AF136" s="17" t="s">
        <v>3115</v>
      </c>
    </row>
    <row r="137" spans="1:32">
      <c r="A137" s="2">
        <v>136</v>
      </c>
      <c r="B137" s="2" t="s">
        <v>2625</v>
      </c>
      <c r="C137" s="2" t="s">
        <v>1858</v>
      </c>
      <c r="D137" s="2" t="s">
        <v>2479</v>
      </c>
      <c r="E137" s="2" t="s">
        <v>2815</v>
      </c>
      <c r="F137" s="2" t="s">
        <v>2645</v>
      </c>
      <c r="G137" s="12">
        <v>44681</v>
      </c>
      <c r="H137" s="2" t="s">
        <v>3112</v>
      </c>
      <c r="I137" s="2" t="s">
        <v>207</v>
      </c>
      <c r="J137" s="2" t="s">
        <v>39</v>
      </c>
      <c r="K137" s="2" t="s">
        <v>1265</v>
      </c>
      <c r="L137" s="2" t="s">
        <v>11</v>
      </c>
      <c r="M137" s="2" t="s">
        <v>1550</v>
      </c>
      <c r="N137" s="2" t="s">
        <v>11</v>
      </c>
      <c r="O137" s="2" t="s">
        <v>372</v>
      </c>
      <c r="P137" s="2" t="s">
        <v>314</v>
      </c>
      <c r="Q137" s="2" t="s">
        <v>1190</v>
      </c>
      <c r="R137" s="2" t="s">
        <v>13</v>
      </c>
      <c r="S137" s="2" t="s">
        <v>894</v>
      </c>
      <c r="T137" s="2" t="s">
        <v>18</v>
      </c>
      <c r="U137" s="2" t="s">
        <v>289</v>
      </c>
      <c r="V137" s="2" t="s">
        <v>31</v>
      </c>
      <c r="W137" s="2" t="s">
        <v>725</v>
      </c>
      <c r="X137" s="2" t="s">
        <v>31</v>
      </c>
      <c r="Y137" s="2" t="s">
        <v>75</v>
      </c>
      <c r="Z137" s="2" t="s">
        <v>46</v>
      </c>
      <c r="AA137" s="2" t="s">
        <v>1400</v>
      </c>
      <c r="AB137" s="2" t="s">
        <v>1826</v>
      </c>
      <c r="AC137" s="2" t="s">
        <v>3093</v>
      </c>
      <c r="AD137" s="2" t="s">
        <v>3094</v>
      </c>
      <c r="AE137" s="2" t="s">
        <v>3093</v>
      </c>
      <c r="AF137" s="17" t="s">
        <v>3115</v>
      </c>
    </row>
    <row r="138" spans="1:32">
      <c r="A138" s="2">
        <v>137</v>
      </c>
      <c r="B138" s="2" t="s">
        <v>2625</v>
      </c>
      <c r="C138" s="2" t="s">
        <v>1887</v>
      </c>
      <c r="D138" s="2" t="s">
        <v>2490</v>
      </c>
      <c r="E138" s="2" t="s">
        <v>2816</v>
      </c>
      <c r="F138" s="2" t="s">
        <v>2644</v>
      </c>
      <c r="G138" s="12">
        <v>44674</v>
      </c>
      <c r="H138" s="2" t="s">
        <v>3112</v>
      </c>
      <c r="I138" s="2" t="s">
        <v>9</v>
      </c>
      <c r="J138" s="2" t="s">
        <v>66</v>
      </c>
      <c r="K138" s="2" t="s">
        <v>160</v>
      </c>
      <c r="L138" s="2" t="s">
        <v>26</v>
      </c>
      <c r="M138" s="2" t="s">
        <v>1201</v>
      </c>
      <c r="N138" s="2" t="s">
        <v>10</v>
      </c>
      <c r="O138" s="2" t="s">
        <v>257</v>
      </c>
      <c r="P138" s="2" t="s">
        <v>13</v>
      </c>
      <c r="Q138" s="2" t="s">
        <v>808</v>
      </c>
      <c r="R138" s="2" t="s">
        <v>10</v>
      </c>
      <c r="S138" s="2" t="s">
        <v>243</v>
      </c>
      <c r="T138" s="2" t="s">
        <v>29</v>
      </c>
      <c r="U138" s="2" t="s">
        <v>217</v>
      </c>
      <c r="V138" s="2" t="s">
        <v>47</v>
      </c>
      <c r="W138" s="2" t="s">
        <v>155</v>
      </c>
      <c r="X138" s="2" t="s">
        <v>36</v>
      </c>
      <c r="Y138" s="2" t="s">
        <v>1045</v>
      </c>
      <c r="Z138" s="2" t="s">
        <v>72</v>
      </c>
      <c r="AA138" s="2" t="s">
        <v>1889</v>
      </c>
      <c r="AB138" s="2" t="s">
        <v>1888</v>
      </c>
      <c r="AC138" s="2" t="s">
        <v>3093</v>
      </c>
      <c r="AD138" s="2" t="s">
        <v>3094</v>
      </c>
      <c r="AE138" s="2" t="s">
        <v>3094</v>
      </c>
      <c r="AF138" s="17" t="s">
        <v>3115</v>
      </c>
    </row>
    <row r="139" spans="1:32">
      <c r="A139" s="2">
        <v>138</v>
      </c>
      <c r="B139" s="2" t="s">
        <v>2625</v>
      </c>
      <c r="C139" s="2" t="s">
        <v>1897</v>
      </c>
      <c r="D139" s="2" t="s">
        <v>2494</v>
      </c>
      <c r="E139" s="2" t="s">
        <v>2817</v>
      </c>
      <c r="F139" s="2" t="s">
        <v>2642</v>
      </c>
      <c r="G139" s="12">
        <v>44683</v>
      </c>
      <c r="H139" s="2" t="s">
        <v>3111</v>
      </c>
      <c r="I139" s="2" t="s">
        <v>368</v>
      </c>
      <c r="J139" s="2" t="s">
        <v>21</v>
      </c>
      <c r="K139" s="2" t="s">
        <v>116</v>
      </c>
      <c r="L139" s="2" t="s">
        <v>39</v>
      </c>
      <c r="M139" s="2" t="s">
        <v>805</v>
      </c>
      <c r="N139" s="2" t="s">
        <v>39</v>
      </c>
      <c r="O139" s="2" t="s">
        <v>738</v>
      </c>
      <c r="P139" s="2" t="s">
        <v>10</v>
      </c>
      <c r="Q139" s="2" t="s">
        <v>97</v>
      </c>
      <c r="R139" s="2" t="s">
        <v>39</v>
      </c>
      <c r="S139" s="2" t="s">
        <v>509</v>
      </c>
      <c r="T139" s="2" t="s">
        <v>46</v>
      </c>
      <c r="U139" s="2" t="s">
        <v>217</v>
      </c>
      <c r="V139" s="2" t="s">
        <v>86</v>
      </c>
      <c r="W139" s="2" t="s">
        <v>374</v>
      </c>
      <c r="X139" s="2" t="s">
        <v>86</v>
      </c>
      <c r="Y139" s="2" t="s">
        <v>169</v>
      </c>
      <c r="Z139" s="2" t="s">
        <v>23</v>
      </c>
      <c r="AA139" s="2" t="s">
        <v>1898</v>
      </c>
      <c r="AB139" s="2" t="s">
        <v>1070</v>
      </c>
      <c r="AC139" s="2" t="s">
        <v>3093</v>
      </c>
      <c r="AD139" s="2" t="s">
        <v>3093</v>
      </c>
      <c r="AE139" s="2" t="s">
        <v>2627</v>
      </c>
      <c r="AF139" s="17" t="s">
        <v>3115</v>
      </c>
    </row>
    <row r="140" spans="1:32">
      <c r="A140" s="2">
        <v>139</v>
      </c>
      <c r="B140" s="2" t="s">
        <v>2625</v>
      </c>
      <c r="C140" s="2" t="s">
        <v>1972</v>
      </c>
      <c r="D140" s="2" t="s">
        <v>2526</v>
      </c>
      <c r="E140" s="2" t="s">
        <v>2818</v>
      </c>
      <c r="F140" s="2" t="s">
        <v>2639</v>
      </c>
      <c r="G140" s="12">
        <v>44684</v>
      </c>
      <c r="H140" s="2" t="s">
        <v>3112</v>
      </c>
      <c r="I140" s="2" t="s">
        <v>221</v>
      </c>
      <c r="J140" s="2" t="s">
        <v>39</v>
      </c>
      <c r="K140" s="2" t="s">
        <v>403</v>
      </c>
      <c r="L140" s="2" t="s">
        <v>10</v>
      </c>
      <c r="M140" s="2" t="s">
        <v>881</v>
      </c>
      <c r="N140" s="2" t="s">
        <v>11</v>
      </c>
      <c r="O140" s="2" t="s">
        <v>864</v>
      </c>
      <c r="P140" s="2" t="s">
        <v>314</v>
      </c>
      <c r="Q140" s="2" t="s">
        <v>315</v>
      </c>
      <c r="R140" s="2" t="s">
        <v>13</v>
      </c>
      <c r="S140" s="2" t="s">
        <v>280</v>
      </c>
      <c r="T140" s="2" t="s">
        <v>18</v>
      </c>
      <c r="U140" s="2" t="s">
        <v>810</v>
      </c>
      <c r="V140" s="2" t="s">
        <v>37</v>
      </c>
      <c r="W140" s="2" t="s">
        <v>1038</v>
      </c>
      <c r="X140" s="2" t="s">
        <v>47</v>
      </c>
      <c r="Y140" s="2" t="s">
        <v>169</v>
      </c>
      <c r="Z140" s="2" t="s">
        <v>46</v>
      </c>
      <c r="AA140" s="2" t="s">
        <v>1973</v>
      </c>
      <c r="AB140" s="2" t="s">
        <v>1655</v>
      </c>
      <c r="AC140" s="2" t="s">
        <v>3093</v>
      </c>
      <c r="AD140" s="2" t="s">
        <v>2627</v>
      </c>
      <c r="AE140" s="2" t="s">
        <v>2627</v>
      </c>
      <c r="AF140" s="17" t="s">
        <v>3115</v>
      </c>
    </row>
    <row r="141" spans="1:32">
      <c r="A141" s="2">
        <v>140</v>
      </c>
      <c r="B141" s="2" t="s">
        <v>2624</v>
      </c>
      <c r="C141" s="2" t="s">
        <v>1608</v>
      </c>
      <c r="D141" s="2" t="s">
        <v>2403</v>
      </c>
      <c r="E141" s="2" t="s">
        <v>2819</v>
      </c>
      <c r="F141" s="2" t="s">
        <v>2649</v>
      </c>
      <c r="G141" s="12">
        <v>44685</v>
      </c>
      <c r="H141" s="2" t="s">
        <v>3112</v>
      </c>
      <c r="I141" s="2" t="s">
        <v>207</v>
      </c>
      <c r="J141" s="2" t="s">
        <v>16</v>
      </c>
      <c r="K141" s="2" t="s">
        <v>1466</v>
      </c>
      <c r="L141" s="2" t="s">
        <v>26</v>
      </c>
      <c r="M141" s="2" t="s">
        <v>778</v>
      </c>
      <c r="N141" s="2" t="s">
        <v>26</v>
      </c>
      <c r="O141" s="2" t="s">
        <v>177</v>
      </c>
      <c r="P141" s="2" t="s">
        <v>13</v>
      </c>
      <c r="Q141" s="2" t="s">
        <v>706</v>
      </c>
      <c r="R141" s="2" t="s">
        <v>10</v>
      </c>
      <c r="S141" s="2" t="s">
        <v>471</v>
      </c>
      <c r="T141" s="2" t="s">
        <v>8</v>
      </c>
      <c r="U141" s="2" t="s">
        <v>123</v>
      </c>
      <c r="V141" s="2" t="s">
        <v>31</v>
      </c>
      <c r="W141" s="2" t="s">
        <v>669</v>
      </c>
      <c r="X141" s="2" t="s">
        <v>31</v>
      </c>
      <c r="Y141" s="2" t="s">
        <v>293</v>
      </c>
      <c r="Z141" s="2" t="s">
        <v>35</v>
      </c>
      <c r="AA141" s="2" t="s">
        <v>1609</v>
      </c>
      <c r="AB141" s="2" t="s">
        <v>1606</v>
      </c>
      <c r="AC141" s="2" t="s">
        <v>3093</v>
      </c>
      <c r="AD141" s="2" t="s">
        <v>3093</v>
      </c>
      <c r="AE141" s="2" t="s">
        <v>3093</v>
      </c>
      <c r="AF141" s="17" t="s">
        <v>3115</v>
      </c>
    </row>
    <row r="142" spans="1:32">
      <c r="A142" s="2">
        <v>141</v>
      </c>
      <c r="B142" s="2" t="s">
        <v>2624</v>
      </c>
      <c r="C142" s="2" t="s">
        <v>1529</v>
      </c>
      <c r="D142" s="2" t="s">
        <v>2382</v>
      </c>
      <c r="E142" s="2" t="s">
        <v>2820</v>
      </c>
      <c r="F142" s="2" t="s">
        <v>2641</v>
      </c>
      <c r="G142" s="12">
        <v>44680</v>
      </c>
      <c r="H142" s="2" t="s">
        <v>3112</v>
      </c>
      <c r="I142" s="2" t="s">
        <v>101</v>
      </c>
      <c r="J142" s="2" t="s">
        <v>26</v>
      </c>
      <c r="K142" s="2" t="s">
        <v>503</v>
      </c>
      <c r="L142" s="2" t="s">
        <v>13</v>
      </c>
      <c r="M142" s="2" t="s">
        <v>384</v>
      </c>
      <c r="N142" s="2" t="s">
        <v>13</v>
      </c>
      <c r="O142" s="2" t="s">
        <v>187</v>
      </c>
      <c r="P142" s="2" t="s">
        <v>314</v>
      </c>
      <c r="Q142" s="2" t="s">
        <v>621</v>
      </c>
      <c r="R142" s="2" t="s">
        <v>13</v>
      </c>
      <c r="S142" s="2" t="s">
        <v>241</v>
      </c>
      <c r="T142" s="2" t="s">
        <v>57</v>
      </c>
      <c r="U142" s="2" t="s">
        <v>339</v>
      </c>
      <c r="V142" s="2" t="s">
        <v>77</v>
      </c>
      <c r="W142" s="2" t="s">
        <v>38</v>
      </c>
      <c r="X142" s="2" t="s">
        <v>77</v>
      </c>
      <c r="Y142" s="2" t="s">
        <v>462</v>
      </c>
      <c r="Z142" s="2" t="s">
        <v>22</v>
      </c>
      <c r="AA142" s="2" t="s">
        <v>1531</v>
      </c>
      <c r="AB142" s="2" t="s">
        <v>1530</v>
      </c>
      <c r="AC142" s="2" t="s">
        <v>3093</v>
      </c>
      <c r="AD142" s="2" t="s">
        <v>3094</v>
      </c>
      <c r="AE142" s="2" t="s">
        <v>3093</v>
      </c>
      <c r="AF142" s="17" t="s">
        <v>3096</v>
      </c>
    </row>
    <row r="143" spans="1:32">
      <c r="A143" s="2">
        <v>142</v>
      </c>
      <c r="B143" s="2" t="s">
        <v>2624</v>
      </c>
      <c r="C143" s="2" t="s">
        <v>1168</v>
      </c>
      <c r="D143" s="2" t="s">
        <v>2306</v>
      </c>
      <c r="E143" s="2" t="s">
        <v>2821</v>
      </c>
      <c r="F143" s="2" t="s">
        <v>2635</v>
      </c>
      <c r="G143" s="12">
        <v>44680</v>
      </c>
      <c r="H143" s="2" t="s">
        <v>3112</v>
      </c>
      <c r="I143" s="2" t="s">
        <v>265</v>
      </c>
      <c r="J143" s="2" t="s">
        <v>66</v>
      </c>
      <c r="K143" s="2" t="s">
        <v>1166</v>
      </c>
      <c r="L143" s="2" t="s">
        <v>26</v>
      </c>
      <c r="M143" s="2" t="s">
        <v>1169</v>
      </c>
      <c r="N143" s="2" t="s">
        <v>10</v>
      </c>
      <c r="O143" s="2" t="s">
        <v>348</v>
      </c>
      <c r="P143" s="2" t="s">
        <v>13</v>
      </c>
      <c r="Q143" s="2" t="s">
        <v>217</v>
      </c>
      <c r="R143" s="2" t="s">
        <v>10</v>
      </c>
      <c r="S143" s="2" t="s">
        <v>863</v>
      </c>
      <c r="T143" s="2" t="s">
        <v>8</v>
      </c>
      <c r="U143" s="2" t="s">
        <v>215</v>
      </c>
      <c r="V143" s="2" t="s">
        <v>31</v>
      </c>
      <c r="W143" s="2" t="s">
        <v>782</v>
      </c>
      <c r="X143" s="2" t="s">
        <v>31</v>
      </c>
      <c r="Y143" s="2" t="s">
        <v>218</v>
      </c>
      <c r="Z143" s="2" t="s">
        <v>35</v>
      </c>
      <c r="AA143" s="2" t="s">
        <v>1170</v>
      </c>
      <c r="AB143" s="2" t="s">
        <v>1167</v>
      </c>
      <c r="AC143" s="2" t="s">
        <v>3094</v>
      </c>
      <c r="AD143" s="2" t="s">
        <v>3093</v>
      </c>
      <c r="AE143" s="2" t="s">
        <v>3093</v>
      </c>
      <c r="AF143" s="17" t="s">
        <v>3096</v>
      </c>
    </row>
    <row r="144" spans="1:32">
      <c r="A144" s="2">
        <v>143</v>
      </c>
      <c r="B144" s="2" t="s">
        <v>2624</v>
      </c>
      <c r="C144" s="2" t="s">
        <v>1329</v>
      </c>
      <c r="D144" s="2" t="s">
        <v>2336</v>
      </c>
      <c r="E144" s="2" t="s">
        <v>2822</v>
      </c>
      <c r="F144" s="2" t="s">
        <v>2648</v>
      </c>
      <c r="G144" s="12">
        <v>44684</v>
      </c>
      <c r="H144" s="2" t="s">
        <v>3111</v>
      </c>
      <c r="I144" s="2" t="s">
        <v>65</v>
      </c>
      <c r="J144" s="2" t="s">
        <v>16</v>
      </c>
      <c r="K144" s="2" t="s">
        <v>1331</v>
      </c>
      <c r="L144" s="2" t="s">
        <v>34</v>
      </c>
      <c r="M144" s="2" t="s">
        <v>849</v>
      </c>
      <c r="N144" s="2" t="s">
        <v>34</v>
      </c>
      <c r="O144" s="2" t="s">
        <v>1097</v>
      </c>
      <c r="P144" s="2" t="s">
        <v>11</v>
      </c>
      <c r="Q144" s="2" t="s">
        <v>267</v>
      </c>
      <c r="R144" s="2" t="s">
        <v>26</v>
      </c>
      <c r="S144" s="2" t="s">
        <v>547</v>
      </c>
      <c r="T144" s="2" t="s">
        <v>29</v>
      </c>
      <c r="U144" s="2" t="s">
        <v>315</v>
      </c>
      <c r="V144" s="2" t="s">
        <v>77</v>
      </c>
      <c r="W144" s="2" t="s">
        <v>1199</v>
      </c>
      <c r="X144" s="2" t="s">
        <v>77</v>
      </c>
      <c r="Y144" s="2" t="s">
        <v>803</v>
      </c>
      <c r="Z144" s="2" t="s">
        <v>35</v>
      </c>
      <c r="AA144" s="2" t="s">
        <v>1332</v>
      </c>
      <c r="AB144" s="2" t="s">
        <v>1330</v>
      </c>
      <c r="AC144" s="2" t="s">
        <v>3094</v>
      </c>
      <c r="AD144" s="2" t="s">
        <v>3094</v>
      </c>
      <c r="AE144" s="2" t="s">
        <v>3093</v>
      </c>
      <c r="AF144" s="17" t="s">
        <v>3096</v>
      </c>
    </row>
    <row r="145" spans="1:32">
      <c r="A145" s="2">
        <v>144</v>
      </c>
      <c r="B145" s="2" t="s">
        <v>2624</v>
      </c>
      <c r="C145" s="2" t="s">
        <v>1353</v>
      </c>
      <c r="D145" s="2" t="s">
        <v>2340</v>
      </c>
      <c r="E145" s="2" t="s">
        <v>2823</v>
      </c>
      <c r="F145" s="2" t="s">
        <v>2637</v>
      </c>
      <c r="G145" s="12">
        <v>44689</v>
      </c>
      <c r="H145" s="2" t="s">
        <v>3113</v>
      </c>
      <c r="I145" s="2" t="s">
        <v>9</v>
      </c>
      <c r="J145" s="2" t="s">
        <v>57</v>
      </c>
      <c r="K145" s="2" t="s">
        <v>292</v>
      </c>
      <c r="L145" s="2" t="s">
        <v>55</v>
      </c>
      <c r="M145" s="2" t="s">
        <v>1354</v>
      </c>
      <c r="N145" s="2" t="s">
        <v>39</v>
      </c>
      <c r="O145" s="2" t="s">
        <v>266</v>
      </c>
      <c r="P145" s="2" t="s">
        <v>10</v>
      </c>
      <c r="Q145" s="2" t="s">
        <v>352</v>
      </c>
      <c r="R145" s="2" t="s">
        <v>34</v>
      </c>
      <c r="S145" s="2" t="s">
        <v>146</v>
      </c>
      <c r="T145" s="2" t="s">
        <v>46</v>
      </c>
      <c r="U145" s="2" t="s">
        <v>357</v>
      </c>
      <c r="V145" s="2" t="s">
        <v>47</v>
      </c>
      <c r="W145" s="2" t="s">
        <v>402</v>
      </c>
      <c r="X145" s="2" t="s">
        <v>36</v>
      </c>
      <c r="Y145" s="2" t="s">
        <v>464</v>
      </c>
      <c r="Z145" s="2" t="s">
        <v>37</v>
      </c>
      <c r="AA145" s="2" t="s">
        <v>506</v>
      </c>
      <c r="AB145" s="2" t="s">
        <v>1094</v>
      </c>
      <c r="AC145" s="2" t="s">
        <v>2627</v>
      </c>
      <c r="AD145" s="2" t="s">
        <v>3094</v>
      </c>
      <c r="AE145" s="2" t="s">
        <v>2627</v>
      </c>
      <c r="AF145" s="17" t="s">
        <v>3096</v>
      </c>
    </row>
    <row r="146" spans="1:32">
      <c r="A146" s="2">
        <v>145</v>
      </c>
      <c r="B146" s="2" t="s">
        <v>2624</v>
      </c>
      <c r="C146" s="2" t="s">
        <v>1362</v>
      </c>
      <c r="D146" s="2" t="s">
        <v>2343</v>
      </c>
      <c r="E146" s="2" t="s">
        <v>2824</v>
      </c>
      <c r="F146" s="2" t="s">
        <v>2630</v>
      </c>
      <c r="G146" s="12">
        <v>44681</v>
      </c>
      <c r="H146" s="2" t="s">
        <v>3112</v>
      </c>
      <c r="I146" s="2" t="s">
        <v>120</v>
      </c>
      <c r="J146" s="2" t="s">
        <v>66</v>
      </c>
      <c r="K146" s="2" t="s">
        <v>1073</v>
      </c>
      <c r="L146" s="2" t="s">
        <v>10</v>
      </c>
      <c r="M146" s="2" t="s">
        <v>1324</v>
      </c>
      <c r="N146" s="2" t="s">
        <v>10</v>
      </c>
      <c r="O146" s="2" t="s">
        <v>567</v>
      </c>
      <c r="P146" s="2" t="s">
        <v>60</v>
      </c>
      <c r="Q146" s="2" t="s">
        <v>1363</v>
      </c>
      <c r="R146" s="2" t="s">
        <v>11</v>
      </c>
      <c r="S146" s="2" t="s">
        <v>976</v>
      </c>
      <c r="T146" s="2" t="s">
        <v>18</v>
      </c>
      <c r="U146" s="2" t="s">
        <v>82</v>
      </c>
      <c r="V146" s="2" t="s">
        <v>23</v>
      </c>
      <c r="W146" s="2" t="s">
        <v>127</v>
      </c>
      <c r="X146" s="2" t="s">
        <v>31</v>
      </c>
      <c r="Y146" s="2" t="s">
        <v>68</v>
      </c>
      <c r="Z146" s="2" t="s">
        <v>35</v>
      </c>
      <c r="AA146" s="2" t="s">
        <v>1364</v>
      </c>
      <c r="AB146" s="2" t="s">
        <v>1056</v>
      </c>
      <c r="AC146" s="2" t="s">
        <v>3093</v>
      </c>
      <c r="AD146" s="2" t="s">
        <v>3094</v>
      </c>
      <c r="AE146" s="2" t="s">
        <v>2627</v>
      </c>
      <c r="AF146" s="17" t="s">
        <v>3115</v>
      </c>
    </row>
    <row r="147" spans="1:32">
      <c r="A147" s="2">
        <v>146</v>
      </c>
      <c r="B147" s="2" t="s">
        <v>2624</v>
      </c>
      <c r="C147" s="2" t="s">
        <v>1371</v>
      </c>
      <c r="D147" s="2" t="s">
        <v>2345</v>
      </c>
      <c r="E147" s="2" t="s">
        <v>2825</v>
      </c>
      <c r="F147" s="2" t="s">
        <v>2638</v>
      </c>
      <c r="G147" s="12">
        <v>44676</v>
      </c>
      <c r="H147" s="2" t="s">
        <v>3113</v>
      </c>
      <c r="I147" s="2" t="s">
        <v>201</v>
      </c>
      <c r="J147" s="2" t="s">
        <v>16</v>
      </c>
      <c r="K147" s="2" t="s">
        <v>918</v>
      </c>
      <c r="L147" s="2" t="s">
        <v>34</v>
      </c>
      <c r="M147" s="2" t="s">
        <v>611</v>
      </c>
      <c r="N147" s="2" t="s">
        <v>26</v>
      </c>
      <c r="O147" s="2" t="s">
        <v>155</v>
      </c>
      <c r="P147" s="2" t="s">
        <v>13</v>
      </c>
      <c r="Q147" s="2" t="s">
        <v>135</v>
      </c>
      <c r="R147" s="2" t="s">
        <v>10</v>
      </c>
      <c r="S147" s="2" t="s">
        <v>300</v>
      </c>
      <c r="T147" s="2" t="s">
        <v>29</v>
      </c>
      <c r="U147" s="2" t="s">
        <v>307</v>
      </c>
      <c r="V147" s="2" t="s">
        <v>31</v>
      </c>
      <c r="W147" s="2" t="s">
        <v>143</v>
      </c>
      <c r="X147" s="2" t="s">
        <v>47</v>
      </c>
      <c r="Y147" s="2" t="s">
        <v>464</v>
      </c>
      <c r="Z147" s="2" t="s">
        <v>72</v>
      </c>
      <c r="AA147" s="2" t="s">
        <v>1372</v>
      </c>
      <c r="AB147" s="2" t="s">
        <v>1369</v>
      </c>
      <c r="AC147" s="2" t="s">
        <v>3093</v>
      </c>
      <c r="AD147" s="2" t="s">
        <v>3093</v>
      </c>
      <c r="AE147" s="2" t="s">
        <v>2627</v>
      </c>
      <c r="AF147" s="17" t="s">
        <v>3115</v>
      </c>
    </row>
    <row r="148" spans="1:32">
      <c r="A148" s="2">
        <v>147</v>
      </c>
      <c r="B148" s="2" t="s">
        <v>2624</v>
      </c>
      <c r="C148" s="2" t="s">
        <v>1374</v>
      </c>
      <c r="D148" s="2" t="s">
        <v>2346</v>
      </c>
      <c r="E148" s="2" t="s">
        <v>2826</v>
      </c>
      <c r="F148" s="2" t="s">
        <v>2634</v>
      </c>
      <c r="G148" s="12">
        <v>44674</v>
      </c>
      <c r="H148" s="2" t="s">
        <v>3113</v>
      </c>
      <c r="I148" s="2" t="s">
        <v>203</v>
      </c>
      <c r="J148" s="2" t="s">
        <v>11</v>
      </c>
      <c r="K148" s="2" t="s">
        <v>1376</v>
      </c>
      <c r="L148" s="2" t="s">
        <v>60</v>
      </c>
      <c r="M148" s="2" t="s">
        <v>565</v>
      </c>
      <c r="N148" s="2" t="s">
        <v>13</v>
      </c>
      <c r="O148" s="2" t="s">
        <v>194</v>
      </c>
      <c r="P148" s="2" t="s">
        <v>13</v>
      </c>
      <c r="Q148" s="2" t="s">
        <v>1055</v>
      </c>
      <c r="R148" s="2" t="s">
        <v>11</v>
      </c>
      <c r="S148" s="2" t="s">
        <v>515</v>
      </c>
      <c r="T148" s="2" t="s">
        <v>66</v>
      </c>
      <c r="U148" s="2" t="s">
        <v>342</v>
      </c>
      <c r="V148" s="2" t="s">
        <v>29</v>
      </c>
      <c r="W148" s="2" t="s">
        <v>329</v>
      </c>
      <c r="X148" s="2" t="s">
        <v>29</v>
      </c>
      <c r="Y148" s="2" t="s">
        <v>1031</v>
      </c>
      <c r="Z148" s="2" t="s">
        <v>57</v>
      </c>
      <c r="AA148" s="2" t="s">
        <v>1264</v>
      </c>
      <c r="AB148" s="2" t="s">
        <v>1375</v>
      </c>
      <c r="AC148" s="2" t="s">
        <v>3093</v>
      </c>
      <c r="AD148" s="2" t="s">
        <v>3093</v>
      </c>
      <c r="AE148" s="2" t="s">
        <v>3093</v>
      </c>
      <c r="AF148" s="17" t="s">
        <v>3096</v>
      </c>
    </row>
    <row r="149" spans="1:32">
      <c r="A149" s="2">
        <v>148</v>
      </c>
      <c r="B149" s="2" t="s">
        <v>2624</v>
      </c>
      <c r="C149" s="2" t="s">
        <v>1422</v>
      </c>
      <c r="D149" s="2" t="s">
        <v>2356</v>
      </c>
      <c r="E149" s="2" t="s">
        <v>2827</v>
      </c>
      <c r="F149" s="2" t="s">
        <v>2636</v>
      </c>
      <c r="G149" s="12">
        <v>44681</v>
      </c>
      <c r="H149" s="2" t="s">
        <v>3112</v>
      </c>
      <c r="I149" s="2" t="s">
        <v>101</v>
      </c>
      <c r="J149" s="2" t="s">
        <v>18</v>
      </c>
      <c r="K149" s="2" t="s">
        <v>335</v>
      </c>
      <c r="L149" s="2" t="s">
        <v>55</v>
      </c>
      <c r="M149" s="2" t="s">
        <v>294</v>
      </c>
      <c r="N149" s="2" t="s">
        <v>55</v>
      </c>
      <c r="O149" s="2" t="s">
        <v>61</v>
      </c>
      <c r="P149" s="2" t="s">
        <v>26</v>
      </c>
      <c r="Q149" s="2" t="s">
        <v>380</v>
      </c>
      <c r="R149" s="2" t="s">
        <v>39</v>
      </c>
      <c r="S149" s="2" t="s">
        <v>177</v>
      </c>
      <c r="T149" s="2" t="s">
        <v>46</v>
      </c>
      <c r="U149" s="2" t="s">
        <v>388</v>
      </c>
      <c r="V149" s="2" t="s">
        <v>86</v>
      </c>
      <c r="W149" s="2" t="s">
        <v>838</v>
      </c>
      <c r="X149" s="2" t="s">
        <v>86</v>
      </c>
      <c r="Y149" s="2" t="s">
        <v>287</v>
      </c>
      <c r="Z149" s="2" t="s">
        <v>23</v>
      </c>
      <c r="AA149" s="2" t="s">
        <v>1423</v>
      </c>
      <c r="AB149" s="2" t="s">
        <v>1152</v>
      </c>
      <c r="AC149" s="2" t="s">
        <v>3093</v>
      </c>
      <c r="AD149" s="2" t="s">
        <v>3094</v>
      </c>
      <c r="AE149" s="2" t="s">
        <v>3093</v>
      </c>
      <c r="AF149" s="17" t="s">
        <v>3115</v>
      </c>
    </row>
    <row r="150" spans="1:32">
      <c r="A150" s="2">
        <v>149</v>
      </c>
      <c r="B150" s="2" t="s">
        <v>2624</v>
      </c>
      <c r="C150" s="2" t="s">
        <v>1427</v>
      </c>
      <c r="D150" s="2" t="s">
        <v>2357</v>
      </c>
      <c r="E150" s="2" t="s">
        <v>2828</v>
      </c>
      <c r="F150" s="2" t="s">
        <v>2631</v>
      </c>
      <c r="G150" s="12">
        <v>44678</v>
      </c>
      <c r="H150" s="2" t="s">
        <v>3113</v>
      </c>
      <c r="I150" s="2" t="s">
        <v>145</v>
      </c>
      <c r="J150" s="2" t="s">
        <v>55</v>
      </c>
      <c r="K150" s="2" t="s">
        <v>1069</v>
      </c>
      <c r="L150" s="2" t="s">
        <v>10</v>
      </c>
      <c r="M150" s="2" t="s">
        <v>414</v>
      </c>
      <c r="N150" s="2" t="s">
        <v>10</v>
      </c>
      <c r="O150" s="2" t="s">
        <v>98</v>
      </c>
      <c r="P150" s="2" t="s">
        <v>13</v>
      </c>
      <c r="Q150" s="2" t="s">
        <v>191</v>
      </c>
      <c r="R150" s="2" t="s">
        <v>10</v>
      </c>
      <c r="S150" s="2" t="s">
        <v>280</v>
      </c>
      <c r="T150" s="2" t="s">
        <v>18</v>
      </c>
      <c r="U150" s="2" t="s">
        <v>19</v>
      </c>
      <c r="V150" s="2" t="s">
        <v>77</v>
      </c>
      <c r="W150" s="2" t="s">
        <v>272</v>
      </c>
      <c r="X150" s="2" t="s">
        <v>31</v>
      </c>
      <c r="Y150" s="2" t="s">
        <v>939</v>
      </c>
      <c r="Z150" s="2" t="s">
        <v>35</v>
      </c>
      <c r="AA150" s="2" t="s">
        <v>1429</v>
      </c>
      <c r="AB150" s="2" t="s">
        <v>1428</v>
      </c>
      <c r="AC150" s="2" t="s">
        <v>2627</v>
      </c>
      <c r="AD150" s="2" t="s">
        <v>3093</v>
      </c>
      <c r="AE150" s="2" t="s">
        <v>3093</v>
      </c>
      <c r="AF150" s="17" t="s">
        <v>3115</v>
      </c>
    </row>
    <row r="151" spans="1:32">
      <c r="A151" s="2">
        <v>150</v>
      </c>
      <c r="B151" s="2" t="s">
        <v>2624</v>
      </c>
      <c r="C151" s="2" t="s">
        <v>1446</v>
      </c>
      <c r="D151" s="2" t="s">
        <v>2363</v>
      </c>
      <c r="E151" s="2" t="s">
        <v>2829</v>
      </c>
      <c r="F151" s="2" t="s">
        <v>2635</v>
      </c>
      <c r="G151" s="12">
        <v>44723</v>
      </c>
      <c r="H151" s="2" t="s">
        <v>3112</v>
      </c>
      <c r="I151" s="2" t="s">
        <v>507</v>
      </c>
      <c r="J151" s="2" t="s">
        <v>34</v>
      </c>
      <c r="K151" s="2" t="s">
        <v>468</v>
      </c>
      <c r="L151" s="2" t="s">
        <v>10</v>
      </c>
      <c r="M151" s="2" t="s">
        <v>1079</v>
      </c>
      <c r="N151" s="2" t="s">
        <v>34</v>
      </c>
      <c r="O151" s="2" t="s">
        <v>327</v>
      </c>
      <c r="P151" s="2" t="s">
        <v>11</v>
      </c>
      <c r="Q151" s="2" t="s">
        <v>167</v>
      </c>
      <c r="R151" s="2" t="s">
        <v>26</v>
      </c>
      <c r="S151" s="2" t="s">
        <v>816</v>
      </c>
      <c r="T151" s="2" t="s">
        <v>57</v>
      </c>
      <c r="U151" s="2" t="s">
        <v>14</v>
      </c>
      <c r="V151" s="2" t="s">
        <v>77</v>
      </c>
      <c r="W151" s="2" t="s">
        <v>1420</v>
      </c>
      <c r="X151" s="2" t="s">
        <v>77</v>
      </c>
      <c r="Y151" s="2" t="s">
        <v>812</v>
      </c>
      <c r="Z151" s="2" t="s">
        <v>46</v>
      </c>
      <c r="AA151" s="2" t="s">
        <v>1447</v>
      </c>
      <c r="AB151" s="2" t="s">
        <v>1115</v>
      </c>
      <c r="AC151" s="2" t="s">
        <v>3093</v>
      </c>
      <c r="AD151" s="2" t="s">
        <v>3094</v>
      </c>
      <c r="AE151" s="2" t="s">
        <v>3094</v>
      </c>
      <c r="AF151" s="17" t="s">
        <v>3096</v>
      </c>
    </row>
    <row r="152" spans="1:32">
      <c r="A152" s="2">
        <v>151</v>
      </c>
      <c r="B152" s="2" t="s">
        <v>2624</v>
      </c>
      <c r="C152" s="2" t="s">
        <v>1520</v>
      </c>
      <c r="D152" s="2" t="s">
        <v>2381</v>
      </c>
      <c r="E152" s="2" t="s">
        <v>2830</v>
      </c>
      <c r="F152" s="2" t="s">
        <v>2635</v>
      </c>
      <c r="G152" s="12">
        <v>44679</v>
      </c>
      <c r="H152" s="2" t="s">
        <v>3112</v>
      </c>
      <c r="I152" s="2" t="s">
        <v>24</v>
      </c>
      <c r="J152" s="2" t="s">
        <v>55</v>
      </c>
      <c r="K152" s="2" t="s">
        <v>1522</v>
      </c>
      <c r="L152" s="2" t="s">
        <v>10</v>
      </c>
      <c r="M152" s="2" t="s">
        <v>1333</v>
      </c>
      <c r="N152" s="2" t="s">
        <v>10</v>
      </c>
      <c r="O152" s="2" t="s">
        <v>464</v>
      </c>
      <c r="P152" s="2" t="s">
        <v>60</v>
      </c>
      <c r="Q152" s="2" t="s">
        <v>737</v>
      </c>
      <c r="R152" s="2" t="s">
        <v>11</v>
      </c>
      <c r="S152" s="2" t="s">
        <v>193</v>
      </c>
      <c r="T152" s="2" t="s">
        <v>8</v>
      </c>
      <c r="U152" s="2" t="s">
        <v>233</v>
      </c>
      <c r="V152" s="2" t="s">
        <v>47</v>
      </c>
      <c r="W152" s="2" t="s">
        <v>159</v>
      </c>
      <c r="X152" s="2" t="s">
        <v>47</v>
      </c>
      <c r="Y152" s="2" t="s">
        <v>1074</v>
      </c>
      <c r="Z152" s="2" t="s">
        <v>35</v>
      </c>
      <c r="AA152" s="2" t="s">
        <v>1523</v>
      </c>
      <c r="AB152" s="2" t="s">
        <v>1521</v>
      </c>
      <c r="AC152" s="2" t="s">
        <v>3094</v>
      </c>
      <c r="AD152" s="2" t="s">
        <v>3093</v>
      </c>
      <c r="AE152" s="2" t="s">
        <v>3093</v>
      </c>
      <c r="AF152" s="17" t="s">
        <v>3096</v>
      </c>
    </row>
    <row r="153" spans="1:32">
      <c r="A153" s="2">
        <v>152</v>
      </c>
      <c r="B153" s="2" t="s">
        <v>2624</v>
      </c>
      <c r="C153" s="2" t="s">
        <v>1658</v>
      </c>
      <c r="D153" s="2" t="s">
        <v>2417</v>
      </c>
      <c r="E153" s="2" t="s">
        <v>2831</v>
      </c>
      <c r="F153" s="2" t="s">
        <v>2638</v>
      </c>
      <c r="G153" s="12">
        <v>44678</v>
      </c>
      <c r="H153" s="2" t="s">
        <v>3112</v>
      </c>
      <c r="I153" s="2" t="s">
        <v>346</v>
      </c>
      <c r="J153" s="2" t="s">
        <v>16</v>
      </c>
      <c r="K153" s="2" t="s">
        <v>1280</v>
      </c>
      <c r="L153" s="2" t="s">
        <v>26</v>
      </c>
      <c r="M153" s="2" t="s">
        <v>1550</v>
      </c>
      <c r="N153" s="2" t="s">
        <v>26</v>
      </c>
      <c r="O153" s="2" t="s">
        <v>462</v>
      </c>
      <c r="P153" s="2" t="s">
        <v>13</v>
      </c>
      <c r="Q153" s="2" t="s">
        <v>554</v>
      </c>
      <c r="R153" s="2" t="s">
        <v>26</v>
      </c>
      <c r="S153" s="2" t="s">
        <v>158</v>
      </c>
      <c r="T153" s="2" t="s">
        <v>8</v>
      </c>
      <c r="U153" s="2" t="s">
        <v>147</v>
      </c>
      <c r="V153" s="2" t="s">
        <v>31</v>
      </c>
      <c r="W153" s="2" t="s">
        <v>302</v>
      </c>
      <c r="X153" s="2" t="s">
        <v>31</v>
      </c>
      <c r="Y153" s="2" t="s">
        <v>847</v>
      </c>
      <c r="Z153" s="2" t="s">
        <v>72</v>
      </c>
      <c r="AA153" s="2" t="s">
        <v>1580</v>
      </c>
      <c r="AB153" s="2" t="s">
        <v>1659</v>
      </c>
      <c r="AC153" s="2" t="s">
        <v>2627</v>
      </c>
      <c r="AD153" s="2" t="s">
        <v>2627</v>
      </c>
      <c r="AE153" s="2" t="s">
        <v>2627</v>
      </c>
      <c r="AF153" s="17" t="s">
        <v>3115</v>
      </c>
    </row>
    <row r="154" spans="1:32">
      <c r="A154" s="2">
        <v>153</v>
      </c>
      <c r="B154" s="2" t="s">
        <v>2624</v>
      </c>
      <c r="C154" s="2" t="s">
        <v>1813</v>
      </c>
      <c r="D154" s="2" t="s">
        <v>2463</v>
      </c>
      <c r="E154" s="2" t="s">
        <v>2832</v>
      </c>
      <c r="F154" s="2" t="s">
        <v>2648</v>
      </c>
      <c r="G154" s="12">
        <v>44684</v>
      </c>
      <c r="H154" s="2" t="s">
        <v>3112</v>
      </c>
      <c r="I154" s="2" t="s">
        <v>9</v>
      </c>
      <c r="J154" s="2" t="s">
        <v>21</v>
      </c>
      <c r="K154" s="2" t="s">
        <v>861</v>
      </c>
      <c r="L154" s="2" t="s">
        <v>39</v>
      </c>
      <c r="M154" s="2" t="s">
        <v>1244</v>
      </c>
      <c r="N154" s="2" t="s">
        <v>34</v>
      </c>
      <c r="O154" s="2" t="s">
        <v>972</v>
      </c>
      <c r="P154" s="2" t="s">
        <v>11</v>
      </c>
      <c r="Q154" s="2" t="s">
        <v>114</v>
      </c>
      <c r="R154" s="2" t="s">
        <v>26</v>
      </c>
      <c r="S154" s="2" t="s">
        <v>45</v>
      </c>
      <c r="T154" s="2" t="s">
        <v>22</v>
      </c>
      <c r="U154" s="2" t="s">
        <v>361</v>
      </c>
      <c r="V154" s="2" t="s">
        <v>36</v>
      </c>
      <c r="W154" s="2" t="s">
        <v>187</v>
      </c>
      <c r="X154" s="2" t="s">
        <v>36</v>
      </c>
      <c r="Y154" s="2" t="s">
        <v>615</v>
      </c>
      <c r="Z154" s="2" t="s">
        <v>72</v>
      </c>
      <c r="AA154" s="2" t="s">
        <v>1463</v>
      </c>
      <c r="AB154" s="2" t="s">
        <v>1814</v>
      </c>
      <c r="AC154" s="2" t="s">
        <v>3093</v>
      </c>
      <c r="AD154" s="2" t="s">
        <v>3093</v>
      </c>
      <c r="AE154" s="2" t="s">
        <v>3093</v>
      </c>
      <c r="AF154" s="17" t="s">
        <v>3115</v>
      </c>
    </row>
    <row r="155" spans="1:32">
      <c r="A155" s="2">
        <v>154</v>
      </c>
      <c r="B155" s="2" t="s">
        <v>2624</v>
      </c>
      <c r="C155" s="2" t="s">
        <v>2006</v>
      </c>
      <c r="D155" s="2" t="s">
        <v>2539</v>
      </c>
      <c r="E155" s="2" t="s">
        <v>2833</v>
      </c>
      <c r="F155" s="2" t="s">
        <v>2638</v>
      </c>
      <c r="G155" s="12">
        <v>44677</v>
      </c>
      <c r="H155" s="2" t="s">
        <v>3112</v>
      </c>
      <c r="I155" s="2" t="s">
        <v>288</v>
      </c>
      <c r="J155" s="2" t="s">
        <v>16</v>
      </c>
      <c r="K155" s="2" t="s">
        <v>2007</v>
      </c>
      <c r="L155" s="2" t="s">
        <v>34</v>
      </c>
      <c r="M155" s="2" t="s">
        <v>1883</v>
      </c>
      <c r="N155" s="2" t="s">
        <v>26</v>
      </c>
      <c r="O155" s="2" t="s">
        <v>1074</v>
      </c>
      <c r="P155" s="2" t="s">
        <v>13</v>
      </c>
      <c r="Q155" s="2" t="s">
        <v>105</v>
      </c>
      <c r="R155" s="2" t="s">
        <v>26</v>
      </c>
      <c r="S155" s="2" t="s">
        <v>85</v>
      </c>
      <c r="T155" s="2" t="s">
        <v>29</v>
      </c>
      <c r="U155" s="2" t="s">
        <v>332</v>
      </c>
      <c r="V155" s="2" t="s">
        <v>47</v>
      </c>
      <c r="W155" s="2" t="s">
        <v>803</v>
      </c>
      <c r="X155" s="2" t="s">
        <v>36</v>
      </c>
      <c r="Y155" s="2" t="s">
        <v>1199</v>
      </c>
      <c r="Z155" s="2" t="s">
        <v>72</v>
      </c>
      <c r="AA155" s="2" t="s">
        <v>2008</v>
      </c>
      <c r="AB155" s="2" t="s">
        <v>2005</v>
      </c>
      <c r="AC155" s="2" t="s">
        <v>3094</v>
      </c>
      <c r="AD155" s="2" t="s">
        <v>3093</v>
      </c>
      <c r="AE155" s="2" t="s">
        <v>3093</v>
      </c>
      <c r="AF155" s="17" t="s">
        <v>3115</v>
      </c>
    </row>
    <row r="156" spans="1:32">
      <c r="A156" s="2">
        <v>155</v>
      </c>
      <c r="B156" s="2" t="s">
        <v>2624</v>
      </c>
      <c r="C156" s="2" t="s">
        <v>2143</v>
      </c>
      <c r="D156" s="2" t="s">
        <v>2595</v>
      </c>
      <c r="E156" s="2" t="s">
        <v>2834</v>
      </c>
      <c r="F156" s="2" t="s">
        <v>2628</v>
      </c>
      <c r="G156" s="12">
        <v>44684</v>
      </c>
      <c r="H156" s="2" t="s">
        <v>3112</v>
      </c>
      <c r="I156" s="2" t="s">
        <v>279</v>
      </c>
      <c r="J156" s="2" t="s">
        <v>66</v>
      </c>
      <c r="K156" s="2" t="s">
        <v>1562</v>
      </c>
      <c r="L156" s="2" t="s">
        <v>26</v>
      </c>
      <c r="M156" s="2" t="s">
        <v>2144</v>
      </c>
      <c r="N156" s="2" t="s">
        <v>26</v>
      </c>
      <c r="O156" s="2" t="s">
        <v>675</v>
      </c>
      <c r="P156" s="2" t="s">
        <v>13</v>
      </c>
      <c r="Q156" s="2" t="s">
        <v>902</v>
      </c>
      <c r="R156" s="2" t="s">
        <v>26</v>
      </c>
      <c r="S156" s="2" t="s">
        <v>1145</v>
      </c>
      <c r="T156" s="2" t="s">
        <v>29</v>
      </c>
      <c r="U156" s="2" t="s">
        <v>621</v>
      </c>
      <c r="V156" s="2" t="s">
        <v>36</v>
      </c>
      <c r="W156" s="2" t="s">
        <v>406</v>
      </c>
      <c r="X156" s="2" t="s">
        <v>36</v>
      </c>
      <c r="Y156" s="2" t="s">
        <v>912</v>
      </c>
      <c r="Z156" s="2" t="s">
        <v>72</v>
      </c>
      <c r="AA156" s="2" t="s">
        <v>1954</v>
      </c>
      <c r="AB156" s="2" t="s">
        <v>1539</v>
      </c>
      <c r="AC156" s="2" t="s">
        <v>3093</v>
      </c>
      <c r="AD156" s="2" t="s">
        <v>3093</v>
      </c>
      <c r="AE156" s="2" t="s">
        <v>2627</v>
      </c>
      <c r="AF156" s="17" t="s">
        <v>3096</v>
      </c>
    </row>
    <row r="157" spans="1:32">
      <c r="A157" s="2">
        <v>156</v>
      </c>
      <c r="B157" s="2" t="s">
        <v>2624</v>
      </c>
      <c r="C157" s="2" t="s">
        <v>1432</v>
      </c>
      <c r="D157" s="2" t="s">
        <v>2359</v>
      </c>
      <c r="E157" s="2" t="s">
        <v>2835</v>
      </c>
      <c r="F157" s="2" t="s">
        <v>2629</v>
      </c>
      <c r="G157" s="12">
        <v>44681</v>
      </c>
      <c r="H157" s="2" t="s">
        <v>3111</v>
      </c>
      <c r="I157" s="2" t="s">
        <v>38</v>
      </c>
      <c r="J157" s="2" t="s">
        <v>21</v>
      </c>
      <c r="K157" s="2" t="s">
        <v>358</v>
      </c>
      <c r="L157" s="2" t="s">
        <v>39</v>
      </c>
      <c r="M157" s="2" t="s">
        <v>1001</v>
      </c>
      <c r="N157" s="2" t="s">
        <v>39</v>
      </c>
      <c r="O157" s="2" t="s">
        <v>910</v>
      </c>
      <c r="P157" s="2" t="s">
        <v>10</v>
      </c>
      <c r="Q157" s="2" t="s">
        <v>375</v>
      </c>
      <c r="R157" s="2" t="s">
        <v>39</v>
      </c>
      <c r="S157" s="2" t="s">
        <v>724</v>
      </c>
      <c r="T157" s="2" t="s">
        <v>46</v>
      </c>
      <c r="U157" s="2" t="s">
        <v>256</v>
      </c>
      <c r="V157" s="2" t="s">
        <v>47</v>
      </c>
      <c r="W157" s="2" t="s">
        <v>859</v>
      </c>
      <c r="X157" s="2" t="s">
        <v>36</v>
      </c>
      <c r="Y157" s="2" t="s">
        <v>958</v>
      </c>
      <c r="Z157" s="2" t="s">
        <v>37</v>
      </c>
      <c r="AA157" s="2" t="s">
        <v>1064</v>
      </c>
      <c r="AB157" s="2" t="s">
        <v>1263</v>
      </c>
      <c r="AC157" s="2" t="s">
        <v>3093</v>
      </c>
      <c r="AD157" s="2" t="s">
        <v>3094</v>
      </c>
      <c r="AE157" s="2" t="s">
        <v>3093</v>
      </c>
      <c r="AF157" s="17" t="s">
        <v>3096</v>
      </c>
    </row>
    <row r="158" spans="1:32">
      <c r="A158" s="2">
        <v>157</v>
      </c>
      <c r="B158" s="2" t="s">
        <v>2624</v>
      </c>
      <c r="C158" s="2" t="s">
        <v>1884</v>
      </c>
      <c r="D158" s="2" t="s">
        <v>2489</v>
      </c>
      <c r="E158" s="2" t="s">
        <v>2836</v>
      </c>
      <c r="F158" s="2" t="s">
        <v>2637</v>
      </c>
      <c r="G158" s="12">
        <v>44683</v>
      </c>
      <c r="H158" s="2" t="s">
        <v>3112</v>
      </c>
      <c r="I158" s="2" t="s">
        <v>1123</v>
      </c>
      <c r="J158" s="2" t="s">
        <v>21</v>
      </c>
      <c r="K158" s="2" t="s">
        <v>768</v>
      </c>
      <c r="L158" s="2" t="s">
        <v>39</v>
      </c>
      <c r="M158" s="2" t="s">
        <v>1373</v>
      </c>
      <c r="N158" s="2" t="s">
        <v>39</v>
      </c>
      <c r="O158" s="2" t="s">
        <v>792</v>
      </c>
      <c r="P158" s="2" t="s">
        <v>11</v>
      </c>
      <c r="Q158" s="2" t="s">
        <v>167</v>
      </c>
      <c r="R158" s="2" t="s">
        <v>34</v>
      </c>
      <c r="S158" s="2" t="s">
        <v>311</v>
      </c>
      <c r="T158" s="2" t="s">
        <v>22</v>
      </c>
      <c r="U158" s="2" t="s">
        <v>369</v>
      </c>
      <c r="V158" s="2" t="s">
        <v>36</v>
      </c>
      <c r="W158" s="2" t="s">
        <v>796</v>
      </c>
      <c r="X158" s="2" t="s">
        <v>36</v>
      </c>
      <c r="Y158" s="2" t="s">
        <v>1031</v>
      </c>
      <c r="Z158" s="2" t="s">
        <v>37</v>
      </c>
      <c r="AA158" s="2" t="s">
        <v>1877</v>
      </c>
      <c r="AB158" s="2" t="s">
        <v>1885</v>
      </c>
      <c r="AC158" s="2" t="s">
        <v>2627</v>
      </c>
      <c r="AD158" s="2" t="s">
        <v>3093</v>
      </c>
      <c r="AE158" s="2" t="s">
        <v>2627</v>
      </c>
      <c r="AF158" s="17" t="s">
        <v>3096</v>
      </c>
    </row>
    <row r="159" spans="1:32">
      <c r="A159" s="2">
        <v>158</v>
      </c>
      <c r="B159" s="2" t="s">
        <v>2624</v>
      </c>
      <c r="C159" s="2" t="s">
        <v>1619</v>
      </c>
      <c r="D159" s="2" t="s">
        <v>2407</v>
      </c>
      <c r="E159" s="2" t="s">
        <v>2837</v>
      </c>
      <c r="F159" s="2" t="s">
        <v>2628</v>
      </c>
      <c r="G159" s="12">
        <v>44684</v>
      </c>
      <c r="H159" s="2" t="s">
        <v>3112</v>
      </c>
      <c r="I159" s="2" t="s">
        <v>507</v>
      </c>
      <c r="J159" s="2" t="s">
        <v>11</v>
      </c>
      <c r="K159" s="2" t="s">
        <v>1621</v>
      </c>
      <c r="L159" s="2" t="s">
        <v>13</v>
      </c>
      <c r="M159" s="2" t="s">
        <v>95</v>
      </c>
      <c r="N159" s="2" t="s">
        <v>11</v>
      </c>
      <c r="O159" s="2" t="s">
        <v>418</v>
      </c>
      <c r="P159" s="2" t="s">
        <v>11</v>
      </c>
      <c r="Q159" s="2" t="s">
        <v>725</v>
      </c>
      <c r="R159" s="2" t="s">
        <v>10</v>
      </c>
      <c r="S159" s="2" t="s">
        <v>1145</v>
      </c>
      <c r="T159" s="2" t="s">
        <v>16</v>
      </c>
      <c r="U159" s="2" t="s">
        <v>112</v>
      </c>
      <c r="V159" s="2" t="s">
        <v>8</v>
      </c>
      <c r="W159" s="2" t="s">
        <v>112</v>
      </c>
      <c r="X159" s="2" t="s">
        <v>29</v>
      </c>
      <c r="Y159" s="2" t="s">
        <v>917</v>
      </c>
      <c r="Z159" s="2" t="s">
        <v>57</v>
      </c>
      <c r="AA159" s="2" t="s">
        <v>1622</v>
      </c>
      <c r="AB159" s="2" t="s">
        <v>1620</v>
      </c>
      <c r="AC159" s="2" t="s">
        <v>3093</v>
      </c>
      <c r="AD159" s="2" t="s">
        <v>3094</v>
      </c>
      <c r="AE159" s="2" t="s">
        <v>3093</v>
      </c>
      <c r="AF159" s="17" t="s">
        <v>3096</v>
      </c>
    </row>
    <row r="160" spans="1:32">
      <c r="A160" s="2">
        <v>159</v>
      </c>
      <c r="B160" s="2" t="s">
        <v>2624</v>
      </c>
      <c r="C160" s="2" t="s">
        <v>472</v>
      </c>
      <c r="D160" s="2" t="s">
        <v>2222</v>
      </c>
      <c r="E160" s="2" t="s">
        <v>2838</v>
      </c>
      <c r="F160" s="2" t="s">
        <v>2634</v>
      </c>
      <c r="G160" s="12">
        <v>44700</v>
      </c>
      <c r="H160" s="2" t="s">
        <v>3112</v>
      </c>
      <c r="I160" s="2" t="s">
        <v>207</v>
      </c>
      <c r="J160" s="2" t="s">
        <v>55</v>
      </c>
      <c r="K160" s="2" t="s">
        <v>475</v>
      </c>
      <c r="L160" s="2" t="s">
        <v>34</v>
      </c>
      <c r="M160" s="2" t="s">
        <v>474</v>
      </c>
      <c r="N160" s="2" t="s">
        <v>55</v>
      </c>
      <c r="O160" s="2" t="s">
        <v>208</v>
      </c>
      <c r="P160" s="2" t="s">
        <v>26</v>
      </c>
      <c r="Q160" s="2" t="s">
        <v>14</v>
      </c>
      <c r="R160" s="2" t="s">
        <v>39</v>
      </c>
      <c r="S160" s="2" t="s">
        <v>238</v>
      </c>
      <c r="T160" s="2" t="s">
        <v>8</v>
      </c>
      <c r="U160" s="2" t="s">
        <v>401</v>
      </c>
      <c r="V160" s="2" t="s">
        <v>77</v>
      </c>
      <c r="W160" s="2" t="s">
        <v>309</v>
      </c>
      <c r="X160" s="2" t="s">
        <v>77</v>
      </c>
      <c r="Y160" s="2" t="s">
        <v>348</v>
      </c>
      <c r="Z160" s="2" t="s">
        <v>72</v>
      </c>
      <c r="AA160" s="2" t="s">
        <v>476</v>
      </c>
      <c r="AB160" s="2" t="s">
        <v>473</v>
      </c>
      <c r="AC160" s="2" t="s">
        <v>3093</v>
      </c>
      <c r="AD160" s="2" t="s">
        <v>3093</v>
      </c>
      <c r="AE160" s="2" t="s">
        <v>3094</v>
      </c>
      <c r="AF160" s="17" t="s">
        <v>3115</v>
      </c>
    </row>
    <row r="161" spans="1:32">
      <c r="A161" s="2">
        <v>160</v>
      </c>
      <c r="B161" s="2" t="s">
        <v>2625</v>
      </c>
      <c r="C161" s="2" t="s">
        <v>1979</v>
      </c>
      <c r="D161" s="2" t="s">
        <v>2529</v>
      </c>
      <c r="E161" s="2" t="s">
        <v>2839</v>
      </c>
      <c r="F161" s="2" t="s">
        <v>2640</v>
      </c>
      <c r="G161" s="12">
        <v>44680</v>
      </c>
      <c r="H161" s="2" t="s">
        <v>3112</v>
      </c>
      <c r="I161" s="2" t="s">
        <v>288</v>
      </c>
      <c r="J161" s="2" t="s">
        <v>55</v>
      </c>
      <c r="K161" s="2" t="s">
        <v>710</v>
      </c>
      <c r="L161" s="2" t="s">
        <v>10</v>
      </c>
      <c r="M161" s="2" t="s">
        <v>1041</v>
      </c>
      <c r="N161" s="2" t="s">
        <v>10</v>
      </c>
      <c r="O161" s="2" t="s">
        <v>644</v>
      </c>
      <c r="P161" s="2" t="s">
        <v>13</v>
      </c>
      <c r="Q161" s="2" t="s">
        <v>1054</v>
      </c>
      <c r="R161" s="2" t="s">
        <v>10</v>
      </c>
      <c r="S161" s="2" t="s">
        <v>439</v>
      </c>
      <c r="T161" s="2" t="s">
        <v>29</v>
      </c>
      <c r="U161" s="2" t="s">
        <v>808</v>
      </c>
      <c r="V161" s="2" t="s">
        <v>328</v>
      </c>
      <c r="W161" s="2" t="s">
        <v>241</v>
      </c>
      <c r="X161" s="2" t="s">
        <v>328</v>
      </c>
      <c r="Y161" s="2" t="s">
        <v>1199</v>
      </c>
      <c r="Z161" s="2" t="s">
        <v>37</v>
      </c>
      <c r="AA161" s="2" t="s">
        <v>1981</v>
      </c>
      <c r="AB161" s="2" t="s">
        <v>1980</v>
      </c>
      <c r="AC161" s="2" t="s">
        <v>3093</v>
      </c>
      <c r="AD161" s="2" t="s">
        <v>3094</v>
      </c>
      <c r="AE161" s="2" t="s">
        <v>3094</v>
      </c>
      <c r="AF161" s="17" t="s">
        <v>3115</v>
      </c>
    </row>
    <row r="162" spans="1:32">
      <c r="A162" s="2">
        <v>161</v>
      </c>
      <c r="B162" s="2" t="s">
        <v>2625</v>
      </c>
      <c r="C162" s="2" t="s">
        <v>1990</v>
      </c>
      <c r="D162" s="2" t="s">
        <v>2532</v>
      </c>
      <c r="E162" s="2" t="s">
        <v>2840</v>
      </c>
      <c r="F162" s="2" t="s">
        <v>2645</v>
      </c>
      <c r="G162" s="12">
        <v>44684</v>
      </c>
      <c r="H162" s="2" t="s">
        <v>3112</v>
      </c>
      <c r="I162" s="2" t="s">
        <v>149</v>
      </c>
      <c r="J162" s="2" t="s">
        <v>39</v>
      </c>
      <c r="K162" s="2" t="s">
        <v>1292</v>
      </c>
      <c r="L162" s="2" t="s">
        <v>11</v>
      </c>
      <c r="M162" s="2" t="s">
        <v>719</v>
      </c>
      <c r="N162" s="2" t="s">
        <v>11</v>
      </c>
      <c r="O162" s="2" t="s">
        <v>416</v>
      </c>
      <c r="P162" s="2" t="s">
        <v>314</v>
      </c>
      <c r="Q162" s="2" t="s">
        <v>434</v>
      </c>
      <c r="R162" s="2" t="s">
        <v>13</v>
      </c>
      <c r="S162" s="2" t="s">
        <v>652</v>
      </c>
      <c r="T162" s="2" t="s">
        <v>18</v>
      </c>
      <c r="U162" s="2" t="s">
        <v>237</v>
      </c>
      <c r="V162" s="2" t="s">
        <v>77</v>
      </c>
      <c r="W162" s="2" t="s">
        <v>1210</v>
      </c>
      <c r="X162" s="2" t="s">
        <v>31</v>
      </c>
      <c r="Y162" s="2" t="s">
        <v>809</v>
      </c>
      <c r="Z162" s="2" t="s">
        <v>46</v>
      </c>
      <c r="AA162" s="2" t="s">
        <v>1744</v>
      </c>
      <c r="AB162" s="2" t="s">
        <v>1419</v>
      </c>
      <c r="AC162" s="2" t="s">
        <v>3093</v>
      </c>
      <c r="AD162" s="2" t="s">
        <v>3094</v>
      </c>
      <c r="AE162" s="2" t="s">
        <v>3094</v>
      </c>
      <c r="AF162" s="17" t="s">
        <v>3096</v>
      </c>
    </row>
    <row r="163" spans="1:32">
      <c r="A163" s="2">
        <v>162</v>
      </c>
      <c r="B163" s="2" t="s">
        <v>2625</v>
      </c>
      <c r="C163" s="2" t="s">
        <v>1995</v>
      </c>
      <c r="D163" s="2" t="s">
        <v>2535</v>
      </c>
      <c r="E163" s="2" t="s">
        <v>2841</v>
      </c>
      <c r="F163" s="2" t="s">
        <v>2644</v>
      </c>
      <c r="G163" s="12">
        <v>44683</v>
      </c>
      <c r="H163" s="2" t="s">
        <v>3112</v>
      </c>
      <c r="I163" s="2" t="s">
        <v>38</v>
      </c>
      <c r="J163" s="2" t="s">
        <v>66</v>
      </c>
      <c r="K163" s="2" t="s">
        <v>107</v>
      </c>
      <c r="L163" s="2" t="s">
        <v>26</v>
      </c>
      <c r="M163" s="2" t="s">
        <v>1160</v>
      </c>
      <c r="N163" s="2" t="s">
        <v>10</v>
      </c>
      <c r="O163" s="2" t="s">
        <v>1140</v>
      </c>
      <c r="P163" s="2" t="s">
        <v>13</v>
      </c>
      <c r="Q163" s="2" t="s">
        <v>808</v>
      </c>
      <c r="R163" s="2" t="s">
        <v>10</v>
      </c>
      <c r="S163" s="2" t="s">
        <v>300</v>
      </c>
      <c r="T163" s="2" t="s">
        <v>29</v>
      </c>
      <c r="U163" s="2" t="s">
        <v>105</v>
      </c>
      <c r="V163" s="2" t="s">
        <v>341</v>
      </c>
      <c r="W163" s="2" t="s">
        <v>1996</v>
      </c>
      <c r="X163" s="2" t="s">
        <v>341</v>
      </c>
      <c r="Y163" s="2" t="s">
        <v>1388</v>
      </c>
      <c r="Z163" s="2" t="s">
        <v>72</v>
      </c>
      <c r="AA163" s="2" t="s">
        <v>1997</v>
      </c>
      <c r="AB163" s="2" t="s">
        <v>1309</v>
      </c>
      <c r="AC163" s="2" t="s">
        <v>3093</v>
      </c>
      <c r="AD163" s="2" t="s">
        <v>3094</v>
      </c>
      <c r="AE163" s="2" t="s">
        <v>3094</v>
      </c>
      <c r="AF163" s="17" t="s">
        <v>3115</v>
      </c>
    </row>
    <row r="164" spans="1:32">
      <c r="A164" s="2">
        <v>163</v>
      </c>
      <c r="B164" s="2" t="s">
        <v>2625</v>
      </c>
      <c r="C164" s="2" t="s">
        <v>2009</v>
      </c>
      <c r="D164" s="2" t="s">
        <v>2540</v>
      </c>
      <c r="E164" s="2" t="s">
        <v>2842</v>
      </c>
      <c r="F164" s="2" t="s">
        <v>2641</v>
      </c>
      <c r="G164" s="12">
        <v>44680</v>
      </c>
      <c r="H164" s="2" t="s">
        <v>3112</v>
      </c>
      <c r="I164" s="2" t="s">
        <v>201</v>
      </c>
      <c r="J164" s="2" t="s">
        <v>34</v>
      </c>
      <c r="K164" s="2" t="s">
        <v>2011</v>
      </c>
      <c r="L164" s="2" t="s">
        <v>11</v>
      </c>
      <c r="M164" s="2" t="s">
        <v>2010</v>
      </c>
      <c r="N164" s="2" t="s">
        <v>11</v>
      </c>
      <c r="O164" s="2" t="s">
        <v>170</v>
      </c>
      <c r="P164" s="2" t="s">
        <v>314</v>
      </c>
      <c r="Q164" s="2" t="s">
        <v>725</v>
      </c>
      <c r="R164" s="2" t="s">
        <v>11</v>
      </c>
      <c r="S164" s="2" t="s">
        <v>454</v>
      </c>
      <c r="T164" s="2" t="s">
        <v>57</v>
      </c>
      <c r="U164" s="2" t="s">
        <v>342</v>
      </c>
      <c r="V164" s="2" t="s">
        <v>77</v>
      </c>
      <c r="W164" s="2" t="s">
        <v>217</v>
      </c>
      <c r="X164" s="2" t="s">
        <v>31</v>
      </c>
      <c r="Y164" s="2" t="s">
        <v>433</v>
      </c>
      <c r="Z164" s="2" t="s">
        <v>46</v>
      </c>
      <c r="AA164" s="2" t="s">
        <v>1987</v>
      </c>
      <c r="AB164" s="2" t="s">
        <v>1806</v>
      </c>
      <c r="AC164" s="2" t="s">
        <v>3093</v>
      </c>
      <c r="AD164" s="2" t="s">
        <v>2627</v>
      </c>
      <c r="AE164" s="2" t="s">
        <v>3093</v>
      </c>
      <c r="AF164" s="17" t="s">
        <v>3096</v>
      </c>
    </row>
    <row r="165" spans="1:32">
      <c r="A165" s="2">
        <v>164</v>
      </c>
      <c r="B165" s="2" t="s">
        <v>2625</v>
      </c>
      <c r="C165" s="2" t="s">
        <v>2030</v>
      </c>
      <c r="D165" s="2" t="s">
        <v>2550</v>
      </c>
      <c r="E165" s="2" t="s">
        <v>2843</v>
      </c>
      <c r="F165" s="2" t="s">
        <v>2644</v>
      </c>
      <c r="G165" s="12">
        <v>44687</v>
      </c>
      <c r="H165" s="2" t="s">
        <v>3112</v>
      </c>
      <c r="I165" s="2" t="s">
        <v>725</v>
      </c>
      <c r="J165" s="2" t="s">
        <v>66</v>
      </c>
      <c r="K165" s="2" t="s">
        <v>660</v>
      </c>
      <c r="L165" s="2" t="s">
        <v>26</v>
      </c>
      <c r="M165" s="2" t="s">
        <v>88</v>
      </c>
      <c r="N165" s="2" t="s">
        <v>26</v>
      </c>
      <c r="O165" s="2" t="s">
        <v>153</v>
      </c>
      <c r="P165" s="2" t="s">
        <v>13</v>
      </c>
      <c r="Q165" s="2" t="s">
        <v>89</v>
      </c>
      <c r="R165" s="2" t="s">
        <v>10</v>
      </c>
      <c r="S165" s="2" t="s">
        <v>202</v>
      </c>
      <c r="T165" s="2" t="s">
        <v>29</v>
      </c>
      <c r="U165" s="2" t="s">
        <v>583</v>
      </c>
      <c r="V165" s="2" t="s">
        <v>47</v>
      </c>
      <c r="W165" s="2" t="s">
        <v>976</v>
      </c>
      <c r="X165" s="2" t="s">
        <v>36</v>
      </c>
      <c r="Y165" s="2" t="s">
        <v>738</v>
      </c>
      <c r="Z165" s="2" t="s">
        <v>72</v>
      </c>
      <c r="AA165" s="2" t="s">
        <v>2032</v>
      </c>
      <c r="AB165" s="2" t="s">
        <v>2031</v>
      </c>
      <c r="AC165" s="2" t="s">
        <v>3093</v>
      </c>
      <c r="AD165" s="2" t="s">
        <v>3093</v>
      </c>
      <c r="AE165" s="2" t="s">
        <v>2627</v>
      </c>
      <c r="AF165" s="17" t="s">
        <v>3115</v>
      </c>
    </row>
    <row r="166" spans="1:32">
      <c r="A166" s="2">
        <v>165</v>
      </c>
      <c r="B166" s="2" t="s">
        <v>2625</v>
      </c>
      <c r="C166" s="2" t="s">
        <v>2042</v>
      </c>
      <c r="D166" s="2" t="s">
        <v>2555</v>
      </c>
      <c r="E166" s="2" t="s">
        <v>2844</v>
      </c>
      <c r="F166" s="2" t="s">
        <v>2643</v>
      </c>
      <c r="G166" s="12">
        <v>44682</v>
      </c>
      <c r="H166" s="2" t="s">
        <v>3111</v>
      </c>
      <c r="I166" s="2" t="s">
        <v>149</v>
      </c>
      <c r="J166" s="2" t="s">
        <v>66</v>
      </c>
      <c r="K166" s="2" t="s">
        <v>1688</v>
      </c>
      <c r="L166" s="2" t="s">
        <v>26</v>
      </c>
      <c r="M166" s="2" t="s">
        <v>1154</v>
      </c>
      <c r="N166" s="2" t="s">
        <v>10</v>
      </c>
      <c r="O166" s="2" t="s">
        <v>1199</v>
      </c>
      <c r="P166" s="2" t="s">
        <v>13</v>
      </c>
      <c r="Q166" s="2" t="s">
        <v>19</v>
      </c>
      <c r="R166" s="2" t="s">
        <v>10</v>
      </c>
      <c r="S166" s="2" t="s">
        <v>311</v>
      </c>
      <c r="T166" s="2" t="s">
        <v>29</v>
      </c>
      <c r="U166" s="2" t="s">
        <v>246</v>
      </c>
      <c r="V166" s="2" t="s">
        <v>36</v>
      </c>
      <c r="W166" s="2" t="s">
        <v>1271</v>
      </c>
      <c r="X166" s="2" t="s">
        <v>86</v>
      </c>
      <c r="Y166" s="2" t="s">
        <v>894</v>
      </c>
      <c r="Z166" s="2" t="s">
        <v>72</v>
      </c>
      <c r="AA166" s="2" t="s">
        <v>2043</v>
      </c>
      <c r="AB166" s="2" t="s">
        <v>1651</v>
      </c>
      <c r="AC166" s="2" t="s">
        <v>3093</v>
      </c>
      <c r="AD166" s="2" t="s">
        <v>3094</v>
      </c>
      <c r="AE166" s="2" t="s">
        <v>3094</v>
      </c>
      <c r="AF166" s="17" t="s">
        <v>3115</v>
      </c>
    </row>
    <row r="167" spans="1:32">
      <c r="A167" s="2">
        <v>166</v>
      </c>
      <c r="B167" s="2" t="s">
        <v>2625</v>
      </c>
      <c r="C167" s="2" t="s">
        <v>2046</v>
      </c>
      <c r="D167" s="2" t="s">
        <v>2557</v>
      </c>
      <c r="E167" s="2" t="s">
        <v>2845</v>
      </c>
      <c r="F167" s="2" t="s">
        <v>2639</v>
      </c>
      <c r="G167" s="12">
        <v>44679</v>
      </c>
      <c r="H167" s="2" t="s">
        <v>3112</v>
      </c>
      <c r="I167" s="2" t="s">
        <v>1055</v>
      </c>
      <c r="J167" s="2" t="s">
        <v>11</v>
      </c>
      <c r="K167" s="2" t="s">
        <v>580</v>
      </c>
      <c r="L167" s="2" t="s">
        <v>60</v>
      </c>
      <c r="M167" s="2" t="s">
        <v>888</v>
      </c>
      <c r="N167" s="2" t="s">
        <v>13</v>
      </c>
      <c r="O167" s="2" t="s">
        <v>491</v>
      </c>
      <c r="P167" s="2" t="s">
        <v>314</v>
      </c>
      <c r="Q167" s="2" t="s">
        <v>392</v>
      </c>
      <c r="R167" s="2" t="s">
        <v>13</v>
      </c>
      <c r="S167" s="2" t="s">
        <v>644</v>
      </c>
      <c r="T167" s="2" t="s">
        <v>16</v>
      </c>
      <c r="U167" s="2" t="s">
        <v>583</v>
      </c>
      <c r="V167" s="2" t="s">
        <v>18</v>
      </c>
      <c r="W167" s="2" t="s">
        <v>362</v>
      </c>
      <c r="X167" s="2" t="s">
        <v>22</v>
      </c>
      <c r="Y167" s="2" t="s">
        <v>454</v>
      </c>
      <c r="Z167" s="2" t="s">
        <v>18</v>
      </c>
      <c r="AA167" s="2" t="s">
        <v>2047</v>
      </c>
      <c r="AB167" s="2" t="s">
        <v>2045</v>
      </c>
      <c r="AC167" s="2" t="s">
        <v>3093</v>
      </c>
      <c r="AD167" s="2" t="s">
        <v>3093</v>
      </c>
      <c r="AE167" s="2" t="s">
        <v>2627</v>
      </c>
      <c r="AF167" s="17" t="s">
        <v>3115</v>
      </c>
    </row>
    <row r="168" spans="1:32">
      <c r="A168" s="2">
        <v>167</v>
      </c>
      <c r="B168" s="2" t="s">
        <v>2625</v>
      </c>
      <c r="C168" s="2" t="s">
        <v>2052</v>
      </c>
      <c r="D168" s="2" t="s">
        <v>2560</v>
      </c>
      <c r="E168" s="2" t="s">
        <v>2846</v>
      </c>
      <c r="F168" s="2" t="s">
        <v>2640</v>
      </c>
      <c r="G168" s="12">
        <v>44682</v>
      </c>
      <c r="H168" s="2" t="s">
        <v>3112</v>
      </c>
      <c r="I168" s="2" t="s">
        <v>212</v>
      </c>
      <c r="J168" s="2" t="s">
        <v>39</v>
      </c>
      <c r="K168" s="2" t="s">
        <v>1063</v>
      </c>
      <c r="L168" s="2" t="s">
        <v>10</v>
      </c>
      <c r="M168" s="2" t="s">
        <v>1417</v>
      </c>
      <c r="N168" s="2" t="s">
        <v>11</v>
      </c>
      <c r="O168" s="2" t="s">
        <v>584</v>
      </c>
      <c r="P168" s="2" t="s">
        <v>60</v>
      </c>
      <c r="Q168" s="2" t="s">
        <v>97</v>
      </c>
      <c r="R168" s="2" t="s">
        <v>11</v>
      </c>
      <c r="S168" s="2" t="s">
        <v>255</v>
      </c>
      <c r="T168" s="2" t="s">
        <v>8</v>
      </c>
      <c r="U168" s="2" t="s">
        <v>343</v>
      </c>
      <c r="V168" s="2" t="s">
        <v>341</v>
      </c>
      <c r="W168" s="2" t="s">
        <v>180</v>
      </c>
      <c r="X168" s="2" t="s">
        <v>240</v>
      </c>
      <c r="Y168" s="2" t="s">
        <v>440</v>
      </c>
      <c r="Z168" s="2" t="s">
        <v>72</v>
      </c>
      <c r="AA168" s="2" t="s">
        <v>2002</v>
      </c>
      <c r="AB168" s="2" t="s">
        <v>1426</v>
      </c>
      <c r="AC168" s="2" t="s">
        <v>3093</v>
      </c>
      <c r="AD168" s="2" t="s">
        <v>2627</v>
      </c>
      <c r="AE168" s="2" t="s">
        <v>3093</v>
      </c>
      <c r="AF168" s="17" t="s">
        <v>3115</v>
      </c>
    </row>
    <row r="169" spans="1:32">
      <c r="A169" s="2">
        <v>168</v>
      </c>
      <c r="B169" s="2" t="s">
        <v>2625</v>
      </c>
      <c r="C169" s="2" t="s">
        <v>2072</v>
      </c>
      <c r="D169" s="2" t="s">
        <v>2568</v>
      </c>
      <c r="E169" s="2" t="s">
        <v>2847</v>
      </c>
      <c r="F169" s="2" t="s">
        <v>2641</v>
      </c>
      <c r="G169" s="12">
        <v>44690</v>
      </c>
      <c r="H169" s="2" t="s">
        <v>3112</v>
      </c>
      <c r="I169" s="2" t="s">
        <v>259</v>
      </c>
      <c r="J169" s="2" t="s">
        <v>55</v>
      </c>
      <c r="K169" s="2" t="s">
        <v>825</v>
      </c>
      <c r="L169" s="2" t="s">
        <v>34</v>
      </c>
      <c r="M169" s="2" t="s">
        <v>1246</v>
      </c>
      <c r="N169" s="2" t="s">
        <v>55</v>
      </c>
      <c r="O169" s="2" t="s">
        <v>739</v>
      </c>
      <c r="P169" s="2" t="s">
        <v>10</v>
      </c>
      <c r="Q169" s="2" t="s">
        <v>157</v>
      </c>
      <c r="R169" s="2" t="s">
        <v>34</v>
      </c>
      <c r="S169" s="2" t="s">
        <v>620</v>
      </c>
      <c r="T169" s="2" t="s">
        <v>8</v>
      </c>
      <c r="U169" s="2" t="s">
        <v>112</v>
      </c>
      <c r="V169" s="2" t="s">
        <v>36</v>
      </c>
      <c r="W169" s="2" t="s">
        <v>560</v>
      </c>
      <c r="X169" s="2" t="s">
        <v>86</v>
      </c>
      <c r="Y169" s="2" t="s">
        <v>838</v>
      </c>
      <c r="Z169" s="2" t="s">
        <v>23</v>
      </c>
      <c r="AA169" s="2" t="s">
        <v>2073</v>
      </c>
      <c r="AB169" s="2" t="s">
        <v>1666</v>
      </c>
      <c r="AC169" s="2" t="s">
        <v>3093</v>
      </c>
      <c r="AD169" s="2" t="s">
        <v>2627</v>
      </c>
      <c r="AE169" s="2" t="s">
        <v>3093</v>
      </c>
      <c r="AF169" s="17" t="s">
        <v>3096</v>
      </c>
    </row>
    <row r="170" spans="1:32">
      <c r="A170" s="2">
        <v>169</v>
      </c>
      <c r="B170" s="2" t="s">
        <v>2625</v>
      </c>
      <c r="C170" s="2" t="s">
        <v>2078</v>
      </c>
      <c r="D170" s="2" t="s">
        <v>2571</v>
      </c>
      <c r="E170" s="2" t="s">
        <v>2848</v>
      </c>
      <c r="F170" s="2" t="s">
        <v>2641</v>
      </c>
      <c r="G170" s="12">
        <v>44690</v>
      </c>
      <c r="H170" s="2" t="s">
        <v>3112</v>
      </c>
      <c r="I170" s="2" t="s">
        <v>28</v>
      </c>
      <c r="J170" s="2" t="s">
        <v>55</v>
      </c>
      <c r="K170" s="2" t="s">
        <v>455</v>
      </c>
      <c r="L170" s="2" t="s">
        <v>34</v>
      </c>
      <c r="M170" s="2" t="s">
        <v>1119</v>
      </c>
      <c r="N170" s="2" t="s">
        <v>55</v>
      </c>
      <c r="O170" s="2" t="s">
        <v>374</v>
      </c>
      <c r="P170" s="2" t="s">
        <v>10</v>
      </c>
      <c r="Q170" s="2" t="s">
        <v>902</v>
      </c>
      <c r="R170" s="2" t="s">
        <v>34</v>
      </c>
      <c r="S170" s="2" t="s">
        <v>287</v>
      </c>
      <c r="T170" s="2" t="s">
        <v>8</v>
      </c>
      <c r="U170" s="2" t="s">
        <v>380</v>
      </c>
      <c r="V170" s="2" t="s">
        <v>36</v>
      </c>
      <c r="W170" s="2" t="s">
        <v>968</v>
      </c>
      <c r="X170" s="2" t="s">
        <v>86</v>
      </c>
      <c r="Y170" s="2" t="s">
        <v>939</v>
      </c>
      <c r="Z170" s="2" t="s">
        <v>23</v>
      </c>
      <c r="AA170" s="2" t="s">
        <v>2079</v>
      </c>
      <c r="AB170" s="2" t="s">
        <v>1615</v>
      </c>
      <c r="AC170" s="2" t="s">
        <v>2627</v>
      </c>
      <c r="AD170" s="2" t="s">
        <v>2627</v>
      </c>
      <c r="AE170" s="2" t="s">
        <v>2627</v>
      </c>
      <c r="AF170" s="17" t="s">
        <v>3096</v>
      </c>
    </row>
    <row r="171" spans="1:32">
      <c r="A171" s="2">
        <v>170</v>
      </c>
      <c r="B171" s="2" t="s">
        <v>2625</v>
      </c>
      <c r="C171" s="2" t="s">
        <v>2107</v>
      </c>
      <c r="D171" s="2" t="s">
        <v>2581</v>
      </c>
      <c r="E171" s="2" t="s">
        <v>2849</v>
      </c>
      <c r="F171" s="2" t="s">
        <v>2641</v>
      </c>
      <c r="G171" s="12">
        <v>44680</v>
      </c>
      <c r="H171" s="2" t="s">
        <v>3113</v>
      </c>
      <c r="I171" s="2" t="s">
        <v>222</v>
      </c>
      <c r="J171" s="2" t="s">
        <v>39</v>
      </c>
      <c r="K171" s="2" t="s">
        <v>1033</v>
      </c>
      <c r="L171" s="2" t="s">
        <v>10</v>
      </c>
      <c r="M171" s="2" t="s">
        <v>1886</v>
      </c>
      <c r="N171" s="2" t="s">
        <v>11</v>
      </c>
      <c r="O171" s="2" t="s">
        <v>620</v>
      </c>
      <c r="P171" s="2" t="s">
        <v>60</v>
      </c>
      <c r="Q171" s="2" t="s">
        <v>748</v>
      </c>
      <c r="R171" s="2" t="s">
        <v>11</v>
      </c>
      <c r="S171" s="2" t="s">
        <v>652</v>
      </c>
      <c r="T171" s="2" t="s">
        <v>8</v>
      </c>
      <c r="U171" s="2" t="s">
        <v>209</v>
      </c>
      <c r="V171" s="2" t="s">
        <v>36</v>
      </c>
      <c r="W171" s="2" t="s">
        <v>925</v>
      </c>
      <c r="X171" s="2" t="s">
        <v>36</v>
      </c>
      <c r="Y171" s="2" t="s">
        <v>169</v>
      </c>
      <c r="Z171" s="2" t="s">
        <v>35</v>
      </c>
      <c r="AA171" s="2" t="s">
        <v>1718</v>
      </c>
      <c r="AB171" s="2" t="s">
        <v>2108</v>
      </c>
      <c r="AC171" s="2" t="s">
        <v>3093</v>
      </c>
      <c r="AD171" s="2" t="s">
        <v>3093</v>
      </c>
      <c r="AE171" s="2" t="s">
        <v>3093</v>
      </c>
      <c r="AF171" s="17" t="s">
        <v>3096</v>
      </c>
    </row>
    <row r="172" spans="1:32">
      <c r="A172" s="2">
        <v>171</v>
      </c>
      <c r="B172" s="2" t="s">
        <v>2625</v>
      </c>
      <c r="C172" s="2" t="s">
        <v>2112</v>
      </c>
      <c r="D172" s="2" t="s">
        <v>2583</v>
      </c>
      <c r="E172" s="2" t="s">
        <v>2850</v>
      </c>
      <c r="F172" s="2" t="s">
        <v>2645</v>
      </c>
      <c r="G172" s="12">
        <v>44682</v>
      </c>
      <c r="H172" s="2" t="s">
        <v>3112</v>
      </c>
      <c r="I172" s="2" t="s">
        <v>28</v>
      </c>
      <c r="J172" s="2" t="s">
        <v>39</v>
      </c>
      <c r="K172" s="2" t="s">
        <v>640</v>
      </c>
      <c r="L172" s="2" t="s">
        <v>10</v>
      </c>
      <c r="M172" s="2" t="s">
        <v>723</v>
      </c>
      <c r="N172" s="2" t="s">
        <v>11</v>
      </c>
      <c r="O172" s="2" t="s">
        <v>684</v>
      </c>
      <c r="P172" s="2" t="s">
        <v>60</v>
      </c>
      <c r="Q172" s="2" t="s">
        <v>43</v>
      </c>
      <c r="R172" s="2" t="s">
        <v>11</v>
      </c>
      <c r="S172" s="2" t="s">
        <v>812</v>
      </c>
      <c r="T172" s="2" t="s">
        <v>18</v>
      </c>
      <c r="U172" s="2" t="s">
        <v>215</v>
      </c>
      <c r="V172" s="2" t="s">
        <v>77</v>
      </c>
      <c r="W172" s="2" t="s">
        <v>44</v>
      </c>
      <c r="X172" s="2" t="s">
        <v>77</v>
      </c>
      <c r="Y172" s="2" t="s">
        <v>1074</v>
      </c>
      <c r="Z172" s="2" t="s">
        <v>46</v>
      </c>
      <c r="AA172" s="2" t="s">
        <v>2081</v>
      </c>
      <c r="AB172" s="2" t="s">
        <v>2048</v>
      </c>
      <c r="AC172" s="2" t="s">
        <v>3093</v>
      </c>
      <c r="AD172" s="2" t="s">
        <v>3093</v>
      </c>
      <c r="AE172" s="2" t="s">
        <v>3093</v>
      </c>
      <c r="AF172" s="17" t="s">
        <v>3096</v>
      </c>
    </row>
    <row r="173" spans="1:32">
      <c r="A173" s="2">
        <v>172</v>
      </c>
      <c r="B173" s="2" t="s">
        <v>2625</v>
      </c>
      <c r="C173" s="2" t="s">
        <v>2115</v>
      </c>
      <c r="D173" s="2" t="s">
        <v>2585</v>
      </c>
      <c r="E173" s="2" t="s">
        <v>2851</v>
      </c>
      <c r="F173" s="2" t="s">
        <v>2658</v>
      </c>
      <c r="G173" s="12">
        <v>44678</v>
      </c>
      <c r="H173" s="2" t="s">
        <v>3112</v>
      </c>
      <c r="I173" s="2" t="s">
        <v>38</v>
      </c>
      <c r="J173" s="2" t="s">
        <v>16</v>
      </c>
      <c r="K173" s="2" t="s">
        <v>2117</v>
      </c>
      <c r="L173" s="2" t="s">
        <v>26</v>
      </c>
      <c r="M173" s="2" t="s">
        <v>1862</v>
      </c>
      <c r="N173" s="2" t="s">
        <v>26</v>
      </c>
      <c r="O173" s="2" t="s">
        <v>232</v>
      </c>
      <c r="P173" s="2" t="s">
        <v>13</v>
      </c>
      <c r="Q173" s="2" t="s">
        <v>115</v>
      </c>
      <c r="R173" s="2" t="s">
        <v>10</v>
      </c>
      <c r="S173" s="2" t="s">
        <v>584</v>
      </c>
      <c r="T173" s="2" t="s">
        <v>29</v>
      </c>
      <c r="U173" s="2" t="s">
        <v>315</v>
      </c>
      <c r="V173" s="2" t="s">
        <v>86</v>
      </c>
      <c r="W173" s="2" t="s">
        <v>361</v>
      </c>
      <c r="X173" s="2" t="s">
        <v>171</v>
      </c>
      <c r="Y173" s="2" t="s">
        <v>491</v>
      </c>
      <c r="Z173" s="2" t="s">
        <v>72</v>
      </c>
      <c r="AA173" s="2" t="s">
        <v>2104</v>
      </c>
      <c r="AB173" s="2" t="s">
        <v>2116</v>
      </c>
      <c r="AC173" s="2" t="s">
        <v>3093</v>
      </c>
      <c r="AD173" s="2" t="s">
        <v>2627</v>
      </c>
      <c r="AE173" s="2" t="s">
        <v>3093</v>
      </c>
      <c r="AF173" s="17" t="s">
        <v>3096</v>
      </c>
    </row>
    <row r="174" spans="1:32">
      <c r="A174" s="2">
        <v>173</v>
      </c>
      <c r="B174" s="2" t="s">
        <v>2625</v>
      </c>
      <c r="C174" s="2" t="s">
        <v>2118</v>
      </c>
      <c r="D174" s="2" t="s">
        <v>2586</v>
      </c>
      <c r="E174" s="2" t="s">
        <v>2852</v>
      </c>
      <c r="F174" s="2" t="s">
        <v>2658</v>
      </c>
      <c r="G174" s="12">
        <v>44683</v>
      </c>
      <c r="H174" s="2" t="s">
        <v>3112</v>
      </c>
      <c r="I174" s="2" t="s">
        <v>537</v>
      </c>
      <c r="J174" s="2" t="s">
        <v>66</v>
      </c>
      <c r="K174" s="2" t="s">
        <v>511</v>
      </c>
      <c r="L174" s="2" t="s">
        <v>26</v>
      </c>
      <c r="M174" s="2" t="s">
        <v>173</v>
      </c>
      <c r="N174" s="2" t="s">
        <v>10</v>
      </c>
      <c r="O174" s="2" t="s">
        <v>287</v>
      </c>
      <c r="P174" s="2" t="s">
        <v>60</v>
      </c>
      <c r="Q174" s="2" t="s">
        <v>706</v>
      </c>
      <c r="R174" s="2" t="s">
        <v>11</v>
      </c>
      <c r="S174" s="2" t="s">
        <v>622</v>
      </c>
      <c r="T174" s="2" t="s">
        <v>29</v>
      </c>
      <c r="U174" s="2" t="s">
        <v>103</v>
      </c>
      <c r="V174" s="2" t="s">
        <v>36</v>
      </c>
      <c r="W174" s="2" t="s">
        <v>510</v>
      </c>
      <c r="X174" s="2" t="s">
        <v>86</v>
      </c>
      <c r="Y174" s="2" t="s">
        <v>675</v>
      </c>
      <c r="Z174" s="2" t="s">
        <v>35</v>
      </c>
      <c r="AA174" s="2" t="s">
        <v>2120</v>
      </c>
      <c r="AB174" s="2" t="s">
        <v>2119</v>
      </c>
      <c r="AC174" s="2" t="s">
        <v>3093</v>
      </c>
      <c r="AD174" s="2" t="s">
        <v>3093</v>
      </c>
      <c r="AE174" s="2" t="s">
        <v>3094</v>
      </c>
      <c r="AF174" s="17" t="s">
        <v>3115</v>
      </c>
    </row>
    <row r="175" spans="1:32">
      <c r="A175" s="2">
        <v>174</v>
      </c>
      <c r="B175" s="2" t="s">
        <v>2625</v>
      </c>
      <c r="C175" s="2" t="s">
        <v>2129</v>
      </c>
      <c r="D175" s="2" t="s">
        <v>2589</v>
      </c>
      <c r="E175" s="2" t="s">
        <v>2853</v>
      </c>
      <c r="F175" s="2" t="s">
        <v>2642</v>
      </c>
      <c r="G175" s="12">
        <v>44676</v>
      </c>
      <c r="H175" s="2" t="s">
        <v>3113</v>
      </c>
      <c r="I175" s="2" t="s">
        <v>221</v>
      </c>
      <c r="J175" s="2" t="s">
        <v>16</v>
      </c>
      <c r="K175" s="2" t="s">
        <v>420</v>
      </c>
      <c r="L175" s="2" t="s">
        <v>39</v>
      </c>
      <c r="M175" s="2" t="s">
        <v>1719</v>
      </c>
      <c r="N175" s="2" t="s">
        <v>39</v>
      </c>
      <c r="O175" s="2" t="s">
        <v>1097</v>
      </c>
      <c r="P175" s="2" t="s">
        <v>10</v>
      </c>
      <c r="Q175" s="2" t="s">
        <v>434</v>
      </c>
      <c r="R175" s="2" t="s">
        <v>21</v>
      </c>
      <c r="S175" s="2" t="s">
        <v>250</v>
      </c>
      <c r="T175" s="2" t="s">
        <v>72</v>
      </c>
      <c r="U175" s="2" t="s">
        <v>217</v>
      </c>
      <c r="V175" s="2" t="s">
        <v>86</v>
      </c>
      <c r="W175" s="2" t="s">
        <v>900</v>
      </c>
      <c r="X175" s="2" t="s">
        <v>171</v>
      </c>
      <c r="Y175" s="2" t="s">
        <v>740</v>
      </c>
      <c r="Z175" s="2" t="s">
        <v>23</v>
      </c>
      <c r="AA175" s="2" t="s">
        <v>2130</v>
      </c>
      <c r="AB175" s="2" t="s">
        <v>2003</v>
      </c>
      <c r="AC175" s="2" t="s">
        <v>3093</v>
      </c>
      <c r="AD175" s="2" t="s">
        <v>3093</v>
      </c>
      <c r="AE175" s="2" t="s">
        <v>3093</v>
      </c>
      <c r="AF175" s="17" t="s">
        <v>3115</v>
      </c>
    </row>
    <row r="176" spans="1:32">
      <c r="A176" s="2">
        <v>175</v>
      </c>
      <c r="B176" s="2" t="s">
        <v>2625</v>
      </c>
      <c r="C176" s="2" t="s">
        <v>2133</v>
      </c>
      <c r="D176" s="2" t="s">
        <v>2591</v>
      </c>
      <c r="E176" s="2" t="s">
        <v>2854</v>
      </c>
      <c r="F176" s="2" t="s">
        <v>2645</v>
      </c>
      <c r="G176" s="12">
        <v>44676</v>
      </c>
      <c r="H176" s="2" t="s">
        <v>3112</v>
      </c>
      <c r="I176" s="2" t="s">
        <v>38</v>
      </c>
      <c r="J176" s="2" t="s">
        <v>39</v>
      </c>
      <c r="K176" s="2" t="s">
        <v>525</v>
      </c>
      <c r="L176" s="2" t="s">
        <v>11</v>
      </c>
      <c r="M176" s="2" t="s">
        <v>833</v>
      </c>
      <c r="N176" s="2" t="s">
        <v>11</v>
      </c>
      <c r="O176" s="2" t="s">
        <v>278</v>
      </c>
      <c r="P176" s="2" t="s">
        <v>314</v>
      </c>
      <c r="Q176" s="2" t="s">
        <v>313</v>
      </c>
      <c r="R176" s="2" t="s">
        <v>13</v>
      </c>
      <c r="S176" s="2" t="s">
        <v>91</v>
      </c>
      <c r="T176" s="2" t="s">
        <v>18</v>
      </c>
      <c r="U176" s="2" t="s">
        <v>217</v>
      </c>
      <c r="V176" s="2" t="s">
        <v>31</v>
      </c>
      <c r="W176" s="2" t="s">
        <v>1435</v>
      </c>
      <c r="X176" s="2" t="s">
        <v>31</v>
      </c>
      <c r="Y176" s="2" t="s">
        <v>383</v>
      </c>
      <c r="Z176" s="2" t="s">
        <v>46</v>
      </c>
      <c r="AA176" s="2" t="s">
        <v>2134</v>
      </c>
      <c r="AB176" s="2" t="s">
        <v>1892</v>
      </c>
      <c r="AC176" s="2" t="s">
        <v>3093</v>
      </c>
      <c r="AD176" s="2" t="s">
        <v>2627</v>
      </c>
      <c r="AE176" s="2" t="s">
        <v>3093</v>
      </c>
      <c r="AF176" s="17" t="s">
        <v>3115</v>
      </c>
    </row>
    <row r="177" spans="1:32">
      <c r="A177" s="2">
        <v>176</v>
      </c>
      <c r="B177" s="2" t="s">
        <v>2625</v>
      </c>
      <c r="C177" s="2" t="s">
        <v>2145</v>
      </c>
      <c r="D177" s="2" t="s">
        <v>2596</v>
      </c>
      <c r="E177" s="2" t="s">
        <v>2855</v>
      </c>
      <c r="F177" s="2" t="s">
        <v>2644</v>
      </c>
      <c r="G177" s="12">
        <v>44683</v>
      </c>
      <c r="H177" s="2" t="s">
        <v>3112</v>
      </c>
      <c r="I177" s="2" t="s">
        <v>38</v>
      </c>
      <c r="J177" s="2" t="s">
        <v>66</v>
      </c>
      <c r="K177" s="2" t="s">
        <v>662</v>
      </c>
      <c r="L177" s="2" t="s">
        <v>10</v>
      </c>
      <c r="M177" s="2" t="s">
        <v>1524</v>
      </c>
      <c r="N177" s="2" t="s">
        <v>10</v>
      </c>
      <c r="O177" s="2" t="s">
        <v>823</v>
      </c>
      <c r="P177" s="2" t="s">
        <v>13</v>
      </c>
      <c r="Q177" s="2" t="s">
        <v>388</v>
      </c>
      <c r="R177" s="2" t="s">
        <v>10</v>
      </c>
      <c r="S177" s="2" t="s">
        <v>220</v>
      </c>
      <c r="T177" s="2" t="s">
        <v>29</v>
      </c>
      <c r="U177" s="2" t="s">
        <v>453</v>
      </c>
      <c r="V177" s="2" t="s">
        <v>36</v>
      </c>
      <c r="W177" s="2" t="s">
        <v>108</v>
      </c>
      <c r="X177" s="2" t="s">
        <v>86</v>
      </c>
      <c r="Y177" s="2" t="s">
        <v>169</v>
      </c>
      <c r="Z177" s="2" t="s">
        <v>72</v>
      </c>
      <c r="AA177" s="2" t="s">
        <v>2146</v>
      </c>
      <c r="AB177" s="2" t="s">
        <v>1842</v>
      </c>
      <c r="AC177" s="2" t="s">
        <v>2627</v>
      </c>
      <c r="AD177" s="2" t="s">
        <v>3094</v>
      </c>
      <c r="AE177" s="2" t="s">
        <v>2627</v>
      </c>
      <c r="AF177" s="17" t="s">
        <v>3115</v>
      </c>
    </row>
    <row r="178" spans="1:32">
      <c r="A178" s="2">
        <v>177</v>
      </c>
      <c r="B178" s="2" t="s">
        <v>2625</v>
      </c>
      <c r="C178" s="2" t="s">
        <v>2150</v>
      </c>
      <c r="D178" s="2" t="s">
        <v>2598</v>
      </c>
      <c r="E178" s="2" t="s">
        <v>2856</v>
      </c>
      <c r="F178" s="2" t="s">
        <v>2645</v>
      </c>
      <c r="G178" s="12">
        <v>44683</v>
      </c>
      <c r="H178" s="2" t="s">
        <v>3112</v>
      </c>
      <c r="I178" s="2" t="s">
        <v>346</v>
      </c>
      <c r="J178" s="2" t="s">
        <v>39</v>
      </c>
      <c r="K178" s="2" t="s">
        <v>860</v>
      </c>
      <c r="L178" s="2" t="s">
        <v>11</v>
      </c>
      <c r="M178" s="2" t="s">
        <v>979</v>
      </c>
      <c r="N178" s="2" t="s">
        <v>11</v>
      </c>
      <c r="O178" s="2" t="s">
        <v>615</v>
      </c>
      <c r="P178" s="2" t="s">
        <v>314</v>
      </c>
      <c r="Q178" s="2" t="s">
        <v>152</v>
      </c>
      <c r="R178" s="2" t="s">
        <v>13</v>
      </c>
      <c r="S178" s="2" t="s">
        <v>652</v>
      </c>
      <c r="T178" s="2" t="s">
        <v>18</v>
      </c>
      <c r="U178" s="2" t="s">
        <v>401</v>
      </c>
      <c r="V178" s="2" t="s">
        <v>36</v>
      </c>
      <c r="W178" s="2" t="s">
        <v>652</v>
      </c>
      <c r="X178" s="2" t="s">
        <v>86</v>
      </c>
      <c r="Y178" s="2" t="s">
        <v>1171</v>
      </c>
      <c r="Z178" s="2" t="s">
        <v>35</v>
      </c>
      <c r="AA178" s="2" t="s">
        <v>2151</v>
      </c>
      <c r="AB178" s="2" t="s">
        <v>2148</v>
      </c>
      <c r="AC178" s="2" t="s">
        <v>3093</v>
      </c>
      <c r="AD178" s="2" t="s">
        <v>3093</v>
      </c>
      <c r="AE178" s="2" t="s">
        <v>3093</v>
      </c>
      <c r="AF178" s="17" t="s">
        <v>3115</v>
      </c>
    </row>
    <row r="179" spans="1:32">
      <c r="A179" s="2">
        <v>178</v>
      </c>
      <c r="B179" s="2" t="s">
        <v>2625</v>
      </c>
      <c r="C179" s="2" t="s">
        <v>2157</v>
      </c>
      <c r="D179" s="2" t="s">
        <v>2601</v>
      </c>
      <c r="E179" s="2" t="s">
        <v>2857</v>
      </c>
      <c r="F179" s="2" t="s">
        <v>2645</v>
      </c>
      <c r="G179" s="12">
        <v>44687</v>
      </c>
      <c r="H179" s="2" t="s">
        <v>3112</v>
      </c>
      <c r="I179" s="2" t="s">
        <v>700</v>
      </c>
      <c r="J179" s="2" t="s">
        <v>34</v>
      </c>
      <c r="K179" s="2" t="s">
        <v>705</v>
      </c>
      <c r="L179" s="2" t="s">
        <v>11</v>
      </c>
      <c r="M179" s="2" t="s">
        <v>2159</v>
      </c>
      <c r="N179" s="2" t="s">
        <v>13</v>
      </c>
      <c r="O179" s="2" t="s">
        <v>615</v>
      </c>
      <c r="P179" s="2" t="s">
        <v>502</v>
      </c>
      <c r="Q179" s="2" t="s">
        <v>94</v>
      </c>
      <c r="R179" s="2" t="s">
        <v>13</v>
      </c>
      <c r="S179" s="2" t="s">
        <v>678</v>
      </c>
      <c r="T179" s="2" t="s">
        <v>57</v>
      </c>
      <c r="U179" s="2" t="s">
        <v>192</v>
      </c>
      <c r="V179" s="2" t="s">
        <v>77</v>
      </c>
      <c r="W179" s="2" t="s">
        <v>410</v>
      </c>
      <c r="X179" s="2" t="s">
        <v>31</v>
      </c>
      <c r="Y179" s="2" t="s">
        <v>1145</v>
      </c>
      <c r="Z179" s="2" t="s">
        <v>22</v>
      </c>
      <c r="AA179" s="2" t="s">
        <v>2160</v>
      </c>
      <c r="AB179" s="2" t="s">
        <v>2158</v>
      </c>
      <c r="AC179" s="2" t="s">
        <v>3093</v>
      </c>
      <c r="AD179" s="2" t="s">
        <v>2627</v>
      </c>
      <c r="AE179" s="2" t="s">
        <v>3093</v>
      </c>
      <c r="AF179" s="17" t="s">
        <v>3115</v>
      </c>
    </row>
    <row r="180" spans="1:32">
      <c r="A180" s="2">
        <v>179</v>
      </c>
      <c r="B180" s="2" t="s">
        <v>2625</v>
      </c>
      <c r="C180" s="2" t="s">
        <v>2183</v>
      </c>
      <c r="D180" s="2" t="s">
        <v>2610</v>
      </c>
      <c r="E180" s="2" t="s">
        <v>2858</v>
      </c>
      <c r="F180" s="2" t="s">
        <v>2658</v>
      </c>
      <c r="G180" s="12">
        <v>44691</v>
      </c>
      <c r="H180" s="2" t="s">
        <v>3113</v>
      </c>
      <c r="I180" s="2" t="s">
        <v>1020</v>
      </c>
      <c r="J180" s="2" t="s">
        <v>66</v>
      </c>
      <c r="K180" s="2" t="s">
        <v>1421</v>
      </c>
      <c r="L180" s="2" t="s">
        <v>10</v>
      </c>
      <c r="M180" s="2" t="s">
        <v>1058</v>
      </c>
      <c r="N180" s="2" t="s">
        <v>10</v>
      </c>
      <c r="O180" s="2" t="s">
        <v>1145</v>
      </c>
      <c r="P180" s="2" t="s">
        <v>314</v>
      </c>
      <c r="Q180" s="2" t="s">
        <v>380</v>
      </c>
      <c r="R180" s="2" t="s">
        <v>11</v>
      </c>
      <c r="S180" s="2" t="s">
        <v>277</v>
      </c>
      <c r="T180" s="2" t="s">
        <v>8</v>
      </c>
      <c r="U180" s="2" t="s">
        <v>30</v>
      </c>
      <c r="V180" s="2" t="s">
        <v>31</v>
      </c>
      <c r="W180" s="2" t="s">
        <v>1420</v>
      </c>
      <c r="X180" s="2" t="s">
        <v>47</v>
      </c>
      <c r="Y180" s="2" t="s">
        <v>914</v>
      </c>
      <c r="Z180" s="2" t="s">
        <v>46</v>
      </c>
      <c r="AA180" s="2" t="s">
        <v>2185</v>
      </c>
      <c r="AB180" s="2" t="s">
        <v>2184</v>
      </c>
      <c r="AC180" s="2" t="s">
        <v>3093</v>
      </c>
      <c r="AD180" s="2" t="s">
        <v>2627</v>
      </c>
      <c r="AE180" s="2" t="s">
        <v>3093</v>
      </c>
      <c r="AF180" s="17" t="s">
        <v>3096</v>
      </c>
    </row>
    <row r="181" spans="1:32">
      <c r="A181" s="2">
        <v>180</v>
      </c>
      <c r="B181" s="2" t="s">
        <v>2624</v>
      </c>
      <c r="C181" s="2" t="s">
        <v>129</v>
      </c>
      <c r="D181" s="2" t="s">
        <v>2213</v>
      </c>
      <c r="E181" s="2" t="s">
        <v>2859</v>
      </c>
      <c r="F181" s="2" t="s">
        <v>2630</v>
      </c>
      <c r="G181" s="12">
        <v>44746</v>
      </c>
      <c r="H181" s="2" t="s">
        <v>3113</v>
      </c>
      <c r="I181" s="2" t="s">
        <v>131</v>
      </c>
      <c r="J181" s="2" t="s">
        <v>55</v>
      </c>
      <c r="K181" s="2" t="s">
        <v>137</v>
      </c>
      <c r="L181" s="2" t="s">
        <v>34</v>
      </c>
      <c r="M181" s="2" t="s">
        <v>132</v>
      </c>
      <c r="N181" s="2" t="s">
        <v>55</v>
      </c>
      <c r="O181" s="2" t="s">
        <v>133</v>
      </c>
      <c r="P181" s="2" t="s">
        <v>10</v>
      </c>
      <c r="Q181" s="2" t="s">
        <v>53</v>
      </c>
      <c r="R181" s="2" t="s">
        <v>34</v>
      </c>
      <c r="S181" s="2" t="s">
        <v>134</v>
      </c>
      <c r="T181" s="2" t="s">
        <v>57</v>
      </c>
      <c r="U181" s="2" t="s">
        <v>135</v>
      </c>
      <c r="V181" s="2" t="s">
        <v>72</v>
      </c>
      <c r="W181" s="2" t="s">
        <v>136</v>
      </c>
      <c r="X181" s="2" t="s">
        <v>23</v>
      </c>
      <c r="Y181" s="2" t="s">
        <v>138</v>
      </c>
      <c r="Z181" s="2" t="s">
        <v>46</v>
      </c>
      <c r="AA181" s="2" t="s">
        <v>139</v>
      </c>
      <c r="AB181" s="2" t="s">
        <v>130</v>
      </c>
      <c r="AC181" s="2" t="s">
        <v>3093</v>
      </c>
      <c r="AD181" s="2" t="s">
        <v>3093</v>
      </c>
      <c r="AE181" s="2" t="s">
        <v>3093</v>
      </c>
      <c r="AF181" s="17" t="s">
        <v>3115</v>
      </c>
    </row>
    <row r="182" spans="1:32">
      <c r="A182" s="2">
        <v>181</v>
      </c>
      <c r="B182" s="2" t="s">
        <v>2624</v>
      </c>
      <c r="C182" s="2" t="s">
        <v>390</v>
      </c>
      <c r="D182" s="2" t="s">
        <v>2217</v>
      </c>
      <c r="E182" s="2" t="s">
        <v>2860</v>
      </c>
      <c r="F182" s="2" t="s">
        <v>2630</v>
      </c>
      <c r="G182" s="12">
        <v>44681</v>
      </c>
      <c r="H182" s="2" t="s">
        <v>3112</v>
      </c>
      <c r="I182" s="2" t="s">
        <v>392</v>
      </c>
      <c r="J182" s="2" t="s">
        <v>55</v>
      </c>
      <c r="K182" s="2" t="s">
        <v>99</v>
      </c>
      <c r="L182" s="2" t="s">
        <v>11</v>
      </c>
      <c r="M182" s="2" t="s">
        <v>393</v>
      </c>
      <c r="N182" s="2" t="s">
        <v>11</v>
      </c>
      <c r="O182" s="2" t="s">
        <v>367</v>
      </c>
      <c r="P182" s="2" t="s">
        <v>60</v>
      </c>
      <c r="Q182" s="2" t="s">
        <v>394</v>
      </c>
      <c r="R182" s="2" t="s">
        <v>11</v>
      </c>
      <c r="S182" s="2" t="s">
        <v>395</v>
      </c>
      <c r="T182" s="2" t="s">
        <v>57</v>
      </c>
      <c r="U182" s="2" t="s">
        <v>32</v>
      </c>
      <c r="V182" s="2" t="s">
        <v>23</v>
      </c>
      <c r="W182" s="2" t="s">
        <v>396</v>
      </c>
      <c r="X182" s="2" t="s">
        <v>31</v>
      </c>
      <c r="Y182" s="2" t="s">
        <v>348</v>
      </c>
      <c r="Z182" s="2" t="s">
        <v>46</v>
      </c>
      <c r="AA182" s="2" t="s">
        <v>397</v>
      </c>
      <c r="AB182" s="2" t="s">
        <v>391</v>
      </c>
      <c r="AC182" s="2" t="s">
        <v>3093</v>
      </c>
      <c r="AD182" s="2" t="s">
        <v>3094</v>
      </c>
      <c r="AE182" s="2" t="s">
        <v>3094</v>
      </c>
      <c r="AF182" s="17" t="s">
        <v>3115</v>
      </c>
    </row>
    <row r="183" spans="1:32">
      <c r="A183" s="2">
        <v>182</v>
      </c>
      <c r="B183" s="2" t="s">
        <v>2624</v>
      </c>
      <c r="C183" s="2" t="s">
        <v>483</v>
      </c>
      <c r="D183" s="2" t="s">
        <v>2224</v>
      </c>
      <c r="E183" s="2" t="s">
        <v>2861</v>
      </c>
      <c r="F183" s="2" t="s">
        <v>2655</v>
      </c>
      <c r="G183" s="12">
        <v>44734</v>
      </c>
      <c r="H183" s="2" t="s">
        <v>3113</v>
      </c>
      <c r="I183" s="2" t="s">
        <v>279</v>
      </c>
      <c r="J183" s="2" t="s">
        <v>57</v>
      </c>
      <c r="K183" s="2" t="s">
        <v>282</v>
      </c>
      <c r="L183" s="2" t="s">
        <v>66</v>
      </c>
      <c r="M183" s="2" t="s">
        <v>485</v>
      </c>
      <c r="N183" s="2" t="s">
        <v>57</v>
      </c>
      <c r="O183" s="2" t="s">
        <v>161</v>
      </c>
      <c r="P183" s="2" t="s">
        <v>39</v>
      </c>
      <c r="Q183" s="2" t="s">
        <v>262</v>
      </c>
      <c r="R183" s="2" t="s">
        <v>16</v>
      </c>
      <c r="S183" s="2" t="s">
        <v>486</v>
      </c>
      <c r="T183" s="2" t="s">
        <v>22</v>
      </c>
      <c r="U183" s="2" t="s">
        <v>103</v>
      </c>
      <c r="V183" s="2" t="s">
        <v>47</v>
      </c>
      <c r="W183" s="2" t="s">
        <v>487</v>
      </c>
      <c r="X183" s="2" t="s">
        <v>47</v>
      </c>
      <c r="Y183" s="2" t="s">
        <v>355</v>
      </c>
      <c r="Z183" s="2" t="s">
        <v>77</v>
      </c>
      <c r="AA183" s="2" t="s">
        <v>411</v>
      </c>
      <c r="AB183" s="2" t="s">
        <v>484</v>
      </c>
      <c r="AC183" s="2" t="s">
        <v>3093</v>
      </c>
      <c r="AD183" s="2" t="s">
        <v>3093</v>
      </c>
      <c r="AE183" s="2" t="s">
        <v>3093</v>
      </c>
      <c r="AF183" s="17" t="s">
        <v>3115</v>
      </c>
    </row>
    <row r="184" spans="1:32">
      <c r="A184" s="2">
        <v>183</v>
      </c>
      <c r="B184" s="2" t="s">
        <v>2624</v>
      </c>
      <c r="C184" s="2" t="s">
        <v>581</v>
      </c>
      <c r="D184" s="2" t="s">
        <v>2232</v>
      </c>
      <c r="E184" s="2" t="s">
        <v>2862</v>
      </c>
      <c r="F184" s="2" t="s">
        <v>2649</v>
      </c>
      <c r="G184" s="12">
        <v>44680</v>
      </c>
      <c r="H184" s="2" t="s">
        <v>3111</v>
      </c>
      <c r="I184" s="2" t="s">
        <v>38</v>
      </c>
      <c r="J184" s="2" t="s">
        <v>10</v>
      </c>
      <c r="K184" s="2" t="s">
        <v>585</v>
      </c>
      <c r="L184" s="2" t="s">
        <v>60</v>
      </c>
      <c r="M184" s="2" t="s">
        <v>360</v>
      </c>
      <c r="N184" s="2" t="s">
        <v>11</v>
      </c>
      <c r="O184" s="2" t="s">
        <v>161</v>
      </c>
      <c r="P184" s="2" t="s">
        <v>13</v>
      </c>
      <c r="Q184" s="2" t="s">
        <v>582</v>
      </c>
      <c r="R184" s="2" t="s">
        <v>11</v>
      </c>
      <c r="S184" s="2" t="s">
        <v>497</v>
      </c>
      <c r="T184" s="2" t="s">
        <v>66</v>
      </c>
      <c r="U184" s="2" t="s">
        <v>583</v>
      </c>
      <c r="V184" s="2" t="s">
        <v>18</v>
      </c>
      <c r="W184" s="2" t="s">
        <v>584</v>
      </c>
      <c r="X184" s="2" t="s">
        <v>8</v>
      </c>
      <c r="Y184" s="2" t="s">
        <v>586</v>
      </c>
      <c r="Z184" s="2" t="s">
        <v>21</v>
      </c>
      <c r="AA184" s="2" t="s">
        <v>587</v>
      </c>
      <c r="AB184" s="2" t="s">
        <v>109</v>
      </c>
      <c r="AC184" s="2" t="s">
        <v>3093</v>
      </c>
      <c r="AD184" s="2" t="s">
        <v>3094</v>
      </c>
      <c r="AE184" s="2" t="s">
        <v>3093</v>
      </c>
      <c r="AF184" s="17" t="s">
        <v>3115</v>
      </c>
    </row>
    <row r="185" spans="1:32">
      <c r="A185" s="2">
        <v>184</v>
      </c>
      <c r="B185" s="2" t="s">
        <v>2624</v>
      </c>
      <c r="C185" s="2" t="s">
        <v>631</v>
      </c>
      <c r="D185" s="2" t="s">
        <v>2238</v>
      </c>
      <c r="E185" s="2" t="s">
        <v>2863</v>
      </c>
      <c r="F185" s="2" t="s">
        <v>2649</v>
      </c>
      <c r="G185" s="12">
        <v>44680</v>
      </c>
      <c r="H185" s="2" t="s">
        <v>3112</v>
      </c>
      <c r="I185" s="2" t="s">
        <v>24</v>
      </c>
      <c r="J185" s="2" t="s">
        <v>26</v>
      </c>
      <c r="K185" s="2" t="s">
        <v>566</v>
      </c>
      <c r="L185" s="2" t="s">
        <v>13</v>
      </c>
      <c r="M185" s="2" t="s">
        <v>508</v>
      </c>
      <c r="N185" s="2" t="s">
        <v>11</v>
      </c>
      <c r="O185" s="2" t="s">
        <v>156</v>
      </c>
      <c r="P185" s="2" t="s">
        <v>11</v>
      </c>
      <c r="Q185" s="2" t="s">
        <v>633</v>
      </c>
      <c r="R185" s="2" t="s">
        <v>10</v>
      </c>
      <c r="S185" s="2" t="s">
        <v>75</v>
      </c>
      <c r="T185" s="2" t="s">
        <v>16</v>
      </c>
      <c r="U185" s="2" t="s">
        <v>548</v>
      </c>
      <c r="V185" s="2" t="s">
        <v>8</v>
      </c>
      <c r="W185" s="2" t="s">
        <v>357</v>
      </c>
      <c r="X185" s="2" t="s">
        <v>29</v>
      </c>
      <c r="Y185" s="2" t="s">
        <v>370</v>
      </c>
      <c r="Z185" s="2" t="s">
        <v>57</v>
      </c>
      <c r="AA185" s="2" t="s">
        <v>634</v>
      </c>
      <c r="AB185" s="2" t="s">
        <v>632</v>
      </c>
      <c r="AC185" s="2" t="s">
        <v>3093</v>
      </c>
      <c r="AD185" s="2" t="s">
        <v>3093</v>
      </c>
      <c r="AE185" s="2" t="s">
        <v>3093</v>
      </c>
      <c r="AF185" s="17" t="s">
        <v>3096</v>
      </c>
    </row>
    <row r="186" spans="1:32">
      <c r="A186" s="2">
        <v>185</v>
      </c>
      <c r="B186" s="2" t="s">
        <v>2624</v>
      </c>
      <c r="C186" s="2" t="s">
        <v>653</v>
      </c>
      <c r="D186" s="2" t="s">
        <v>2241</v>
      </c>
      <c r="E186" s="2" t="s">
        <v>2864</v>
      </c>
      <c r="F186" s="2" t="s">
        <v>2655</v>
      </c>
      <c r="G186" s="12">
        <v>44748</v>
      </c>
      <c r="H186" s="2" t="s">
        <v>3113</v>
      </c>
      <c r="I186" s="2" t="s">
        <v>507</v>
      </c>
      <c r="J186" s="2" t="s">
        <v>66</v>
      </c>
      <c r="K186" s="2" t="s">
        <v>656</v>
      </c>
      <c r="L186" s="2" t="s">
        <v>39</v>
      </c>
      <c r="M186" s="2" t="s">
        <v>655</v>
      </c>
      <c r="N186" s="2" t="s">
        <v>16</v>
      </c>
      <c r="O186" s="2" t="s">
        <v>138</v>
      </c>
      <c r="P186" s="2" t="s">
        <v>34</v>
      </c>
      <c r="Q186" s="2" t="s">
        <v>159</v>
      </c>
      <c r="R186" s="2" t="s">
        <v>55</v>
      </c>
      <c r="S186" s="2" t="s">
        <v>405</v>
      </c>
      <c r="T186" s="2" t="s">
        <v>8</v>
      </c>
      <c r="U186" s="2" t="s">
        <v>343</v>
      </c>
      <c r="V186" s="2" t="s">
        <v>77</v>
      </c>
      <c r="W186" s="2" t="s">
        <v>509</v>
      </c>
      <c r="X186" s="2" t="s">
        <v>77</v>
      </c>
      <c r="Y186" s="2" t="s">
        <v>345</v>
      </c>
      <c r="Z186" s="2" t="s">
        <v>72</v>
      </c>
      <c r="AA186" s="2" t="s">
        <v>630</v>
      </c>
      <c r="AB186" s="2" t="s">
        <v>654</v>
      </c>
      <c r="AC186" s="2" t="s">
        <v>3093</v>
      </c>
      <c r="AD186" s="2" t="s">
        <v>3093</v>
      </c>
      <c r="AE186" s="2" t="s">
        <v>3094</v>
      </c>
      <c r="AF186" s="17" t="s">
        <v>3115</v>
      </c>
    </row>
    <row r="187" spans="1:32">
      <c r="A187" s="2">
        <v>186</v>
      </c>
      <c r="B187" s="2" t="s">
        <v>2624</v>
      </c>
      <c r="C187" s="2" t="s">
        <v>685</v>
      </c>
      <c r="D187" s="2" t="s">
        <v>2244</v>
      </c>
      <c r="E187" s="2" t="s">
        <v>2865</v>
      </c>
      <c r="F187" s="2" t="s">
        <v>2647</v>
      </c>
      <c r="G187" s="12">
        <v>44695</v>
      </c>
      <c r="H187" s="2" t="s">
        <v>3112</v>
      </c>
      <c r="I187" s="2" t="s">
        <v>225</v>
      </c>
      <c r="J187" s="2" t="s">
        <v>16</v>
      </c>
      <c r="K187" s="2" t="s">
        <v>689</v>
      </c>
      <c r="L187" s="2" t="s">
        <v>34</v>
      </c>
      <c r="M187" s="2" t="s">
        <v>687</v>
      </c>
      <c r="N187" s="2" t="s">
        <v>66</v>
      </c>
      <c r="O187" s="2" t="s">
        <v>688</v>
      </c>
      <c r="P187" s="2" t="s">
        <v>26</v>
      </c>
      <c r="Q187" s="2" t="s">
        <v>201</v>
      </c>
      <c r="R187" s="2" t="s">
        <v>39</v>
      </c>
      <c r="S187" s="2" t="s">
        <v>649</v>
      </c>
      <c r="T187" s="2" t="s">
        <v>18</v>
      </c>
      <c r="U187" s="2" t="s">
        <v>167</v>
      </c>
      <c r="V187" s="2" t="s">
        <v>77</v>
      </c>
      <c r="W187" s="2" t="s">
        <v>176</v>
      </c>
      <c r="X187" s="2" t="s">
        <v>31</v>
      </c>
      <c r="Y187" s="2" t="s">
        <v>75</v>
      </c>
      <c r="Z187" s="2" t="s">
        <v>72</v>
      </c>
      <c r="AA187" s="2" t="s">
        <v>690</v>
      </c>
      <c r="AB187" s="2" t="s">
        <v>686</v>
      </c>
      <c r="AC187" s="2" t="s">
        <v>3093</v>
      </c>
      <c r="AD187" s="2" t="s">
        <v>2627</v>
      </c>
      <c r="AE187" s="2" t="s">
        <v>2627</v>
      </c>
      <c r="AF187" s="17" t="s">
        <v>3096</v>
      </c>
    </row>
    <row r="188" spans="1:32">
      <c r="A188" s="2">
        <v>187</v>
      </c>
      <c r="B188" s="2" t="s">
        <v>2624</v>
      </c>
      <c r="C188" s="2" t="s">
        <v>1061</v>
      </c>
      <c r="D188" s="2" t="s">
        <v>2289</v>
      </c>
      <c r="E188" s="2" t="s">
        <v>2866</v>
      </c>
      <c r="F188" s="2" t="s">
        <v>2630</v>
      </c>
      <c r="G188" s="12">
        <v>44702</v>
      </c>
      <c r="H188" s="2" t="s">
        <v>3113</v>
      </c>
      <c r="I188" s="2" t="s">
        <v>203</v>
      </c>
      <c r="J188" s="2" t="s">
        <v>55</v>
      </c>
      <c r="K188" s="2" t="s">
        <v>1063</v>
      </c>
      <c r="L188" s="2" t="s">
        <v>26</v>
      </c>
      <c r="M188" s="2" t="s">
        <v>1062</v>
      </c>
      <c r="N188" s="2" t="s">
        <v>39</v>
      </c>
      <c r="O188" s="2" t="s">
        <v>138</v>
      </c>
      <c r="P188" s="2" t="s">
        <v>11</v>
      </c>
      <c r="Q188" s="2" t="s">
        <v>665</v>
      </c>
      <c r="R188" s="2" t="s">
        <v>26</v>
      </c>
      <c r="S188" s="2" t="s">
        <v>376</v>
      </c>
      <c r="T188" s="2" t="s">
        <v>57</v>
      </c>
      <c r="U188" s="2" t="s">
        <v>333</v>
      </c>
      <c r="V188" s="2" t="s">
        <v>35</v>
      </c>
      <c r="W188" s="2" t="s">
        <v>1045</v>
      </c>
      <c r="X188" s="2" t="s">
        <v>37</v>
      </c>
      <c r="Y188" s="2" t="s">
        <v>487</v>
      </c>
      <c r="Z188" s="2" t="s">
        <v>22</v>
      </c>
      <c r="AA188" s="2" t="s">
        <v>1064</v>
      </c>
      <c r="AB188" s="2" t="s">
        <v>1053</v>
      </c>
      <c r="AC188" s="2" t="s">
        <v>3093</v>
      </c>
      <c r="AD188" s="2" t="s">
        <v>2627</v>
      </c>
      <c r="AE188" s="2" t="s">
        <v>2627</v>
      </c>
      <c r="AF188" s="17" t="s">
        <v>3115</v>
      </c>
    </row>
    <row r="189" spans="1:32">
      <c r="A189" s="2">
        <v>188</v>
      </c>
      <c r="B189" s="2" t="s">
        <v>2624</v>
      </c>
      <c r="C189" s="2" t="s">
        <v>1078</v>
      </c>
      <c r="D189" s="2" t="s">
        <v>2291</v>
      </c>
      <c r="E189" s="2" t="s">
        <v>2867</v>
      </c>
      <c r="F189" s="2" t="s">
        <v>2635</v>
      </c>
      <c r="G189" s="12">
        <v>44699</v>
      </c>
      <c r="H189" s="2" t="s">
        <v>3112</v>
      </c>
      <c r="I189" s="2" t="s">
        <v>229</v>
      </c>
      <c r="J189" s="2" t="s">
        <v>16</v>
      </c>
      <c r="K189" s="2" t="s">
        <v>992</v>
      </c>
      <c r="L189" s="2" t="s">
        <v>39</v>
      </c>
      <c r="M189" s="2" t="s">
        <v>1079</v>
      </c>
      <c r="N189" s="2" t="s">
        <v>66</v>
      </c>
      <c r="O189" s="2" t="s">
        <v>425</v>
      </c>
      <c r="P189" s="2" t="s">
        <v>26</v>
      </c>
      <c r="Q189" s="2" t="s">
        <v>149</v>
      </c>
      <c r="R189" s="2" t="s">
        <v>39</v>
      </c>
      <c r="S189" s="2" t="s">
        <v>187</v>
      </c>
      <c r="T189" s="2" t="s">
        <v>8</v>
      </c>
      <c r="U189" s="2" t="s">
        <v>167</v>
      </c>
      <c r="V189" s="2" t="s">
        <v>31</v>
      </c>
      <c r="W189" s="2" t="s">
        <v>737</v>
      </c>
      <c r="X189" s="2" t="s">
        <v>31</v>
      </c>
      <c r="Y189" s="2" t="s">
        <v>487</v>
      </c>
      <c r="Z189" s="2" t="s">
        <v>72</v>
      </c>
      <c r="AA189" s="2" t="s">
        <v>1080</v>
      </c>
      <c r="AB189" s="2" t="s">
        <v>337</v>
      </c>
      <c r="AC189" s="2" t="s">
        <v>3093</v>
      </c>
      <c r="AD189" s="2" t="s">
        <v>2627</v>
      </c>
      <c r="AE189" s="2" t="s">
        <v>3094</v>
      </c>
      <c r="AF189" s="17" t="s">
        <v>3096</v>
      </c>
    </row>
    <row r="190" spans="1:32">
      <c r="A190" s="2">
        <v>189</v>
      </c>
      <c r="B190" s="2" t="s">
        <v>2624</v>
      </c>
      <c r="C190" s="2" t="s">
        <v>1116</v>
      </c>
      <c r="D190" s="2" t="s">
        <v>2298</v>
      </c>
      <c r="E190" s="2" t="s">
        <v>2868</v>
      </c>
      <c r="F190" s="2" t="s">
        <v>2634</v>
      </c>
      <c r="G190" s="12">
        <v>44683</v>
      </c>
      <c r="H190" s="2" t="s">
        <v>3112</v>
      </c>
      <c r="I190" s="2" t="s">
        <v>50</v>
      </c>
      <c r="J190" s="2" t="s">
        <v>34</v>
      </c>
      <c r="K190" s="2" t="s">
        <v>1071</v>
      </c>
      <c r="L190" s="2" t="s">
        <v>10</v>
      </c>
      <c r="M190" s="2" t="s">
        <v>1117</v>
      </c>
      <c r="N190" s="2" t="s">
        <v>26</v>
      </c>
      <c r="O190" s="2" t="s">
        <v>284</v>
      </c>
      <c r="P190" s="2" t="s">
        <v>13</v>
      </c>
      <c r="Q190" s="2" t="s">
        <v>267</v>
      </c>
      <c r="R190" s="2" t="s">
        <v>10</v>
      </c>
      <c r="S190" s="2" t="s">
        <v>281</v>
      </c>
      <c r="T190" s="2" t="s">
        <v>8</v>
      </c>
      <c r="U190" s="2" t="s">
        <v>248</v>
      </c>
      <c r="V190" s="2" t="s">
        <v>46</v>
      </c>
      <c r="W190" s="2" t="s">
        <v>83</v>
      </c>
      <c r="X190" s="2" t="s">
        <v>72</v>
      </c>
      <c r="Y190" s="2" t="s">
        <v>469</v>
      </c>
      <c r="Z190" s="2" t="s">
        <v>22</v>
      </c>
      <c r="AA190" s="2" t="s">
        <v>1118</v>
      </c>
      <c r="AB190" s="2" t="s">
        <v>407</v>
      </c>
      <c r="AC190" s="2" t="s">
        <v>3093</v>
      </c>
      <c r="AD190" s="2" t="s">
        <v>2627</v>
      </c>
      <c r="AE190" s="2" t="s">
        <v>2627</v>
      </c>
      <c r="AF190" s="17" t="s">
        <v>3096</v>
      </c>
    </row>
    <row r="191" spans="1:32">
      <c r="A191" s="2">
        <v>190</v>
      </c>
      <c r="B191" s="2" t="s">
        <v>2624</v>
      </c>
      <c r="C191" s="2" t="s">
        <v>1365</v>
      </c>
      <c r="D191" s="2" t="s">
        <v>2344</v>
      </c>
      <c r="E191" s="2" t="s">
        <v>2869</v>
      </c>
      <c r="F191" s="2" t="s">
        <v>2635</v>
      </c>
      <c r="G191" s="12">
        <v>44702</v>
      </c>
      <c r="H191" s="2" t="s">
        <v>3113</v>
      </c>
      <c r="I191" s="2" t="s">
        <v>94</v>
      </c>
      <c r="J191" s="2" t="s">
        <v>66</v>
      </c>
      <c r="K191" s="2" t="s">
        <v>1366</v>
      </c>
      <c r="L191" s="2" t="s">
        <v>34</v>
      </c>
      <c r="M191" s="2" t="s">
        <v>935</v>
      </c>
      <c r="N191" s="2" t="s">
        <v>55</v>
      </c>
      <c r="O191" s="2" t="s">
        <v>491</v>
      </c>
      <c r="P191" s="2" t="s">
        <v>10</v>
      </c>
      <c r="Q191" s="2" t="s">
        <v>333</v>
      </c>
      <c r="R191" s="2" t="s">
        <v>34</v>
      </c>
      <c r="S191" s="2" t="s">
        <v>739</v>
      </c>
      <c r="T191" s="2" t="s">
        <v>18</v>
      </c>
      <c r="U191" s="2" t="s">
        <v>357</v>
      </c>
      <c r="V191" s="2" t="s">
        <v>77</v>
      </c>
      <c r="W191" s="2" t="s">
        <v>315</v>
      </c>
      <c r="X191" s="2" t="s">
        <v>31</v>
      </c>
      <c r="Y191" s="2" t="s">
        <v>1199</v>
      </c>
      <c r="Z191" s="2" t="s">
        <v>72</v>
      </c>
      <c r="AA191" s="2" t="s">
        <v>1367</v>
      </c>
      <c r="AB191" s="2" t="s">
        <v>893</v>
      </c>
      <c r="AC191" s="2" t="s">
        <v>3093</v>
      </c>
      <c r="AD191" s="2" t="s">
        <v>3093</v>
      </c>
      <c r="AE191" s="2" t="s">
        <v>3093</v>
      </c>
      <c r="AF191" s="17" t="s">
        <v>3096</v>
      </c>
    </row>
    <row r="192" spans="1:32">
      <c r="A192" s="2">
        <v>191</v>
      </c>
      <c r="B192" s="2" t="s">
        <v>2624</v>
      </c>
      <c r="C192" s="2" t="s">
        <v>1459</v>
      </c>
      <c r="D192" s="2" t="s">
        <v>2367</v>
      </c>
      <c r="E192" s="2" t="s">
        <v>2870</v>
      </c>
      <c r="F192" s="2" t="s">
        <v>2649</v>
      </c>
      <c r="G192" s="12">
        <v>44684</v>
      </c>
      <c r="H192" s="2" t="s">
        <v>3112</v>
      </c>
      <c r="I192" s="2" t="s">
        <v>28</v>
      </c>
      <c r="J192" s="2" t="s">
        <v>66</v>
      </c>
      <c r="K192" s="2" t="s">
        <v>1461</v>
      </c>
      <c r="L192" s="2" t="s">
        <v>10</v>
      </c>
      <c r="M192" s="2" t="s">
        <v>1460</v>
      </c>
      <c r="N192" s="2" t="s">
        <v>10</v>
      </c>
      <c r="O192" s="2" t="s">
        <v>304</v>
      </c>
      <c r="P192" s="2" t="s">
        <v>60</v>
      </c>
      <c r="Q192" s="2" t="s">
        <v>748</v>
      </c>
      <c r="R192" s="2" t="s">
        <v>11</v>
      </c>
      <c r="S192" s="2" t="s">
        <v>379</v>
      </c>
      <c r="T192" s="2" t="s">
        <v>18</v>
      </c>
      <c r="U192" s="2" t="s">
        <v>568</v>
      </c>
      <c r="V192" s="2" t="s">
        <v>77</v>
      </c>
      <c r="W192" s="2" t="s">
        <v>209</v>
      </c>
      <c r="X192" s="2" t="s">
        <v>31</v>
      </c>
      <c r="Y192" s="2" t="s">
        <v>469</v>
      </c>
      <c r="Z192" s="2" t="s">
        <v>46</v>
      </c>
      <c r="AA192" s="2" t="s">
        <v>1462</v>
      </c>
      <c r="AB192" s="2" t="s">
        <v>1170</v>
      </c>
      <c r="AC192" s="2" t="s">
        <v>3093</v>
      </c>
      <c r="AD192" s="2" t="s">
        <v>3093</v>
      </c>
      <c r="AE192" s="2" t="s">
        <v>3093</v>
      </c>
      <c r="AF192" s="17" t="s">
        <v>3115</v>
      </c>
    </row>
    <row r="193" spans="1:32">
      <c r="A193" s="2">
        <v>192</v>
      </c>
      <c r="B193" s="2" t="s">
        <v>2624</v>
      </c>
      <c r="C193" s="2" t="s">
        <v>1517</v>
      </c>
      <c r="D193" s="2" t="s">
        <v>2380</v>
      </c>
      <c r="E193" s="2" t="s">
        <v>2871</v>
      </c>
      <c r="F193" s="2" t="s">
        <v>2659</v>
      </c>
      <c r="G193" s="12">
        <v>44719</v>
      </c>
      <c r="H193" s="2" t="s">
        <v>3112</v>
      </c>
      <c r="I193" s="2" t="s">
        <v>145</v>
      </c>
      <c r="J193" s="2" t="s">
        <v>16</v>
      </c>
      <c r="K193" s="2" t="s">
        <v>930</v>
      </c>
      <c r="L193" s="2" t="s">
        <v>55</v>
      </c>
      <c r="M193" s="2" t="s">
        <v>723</v>
      </c>
      <c r="N193" s="2" t="s">
        <v>66</v>
      </c>
      <c r="O193" s="2" t="s">
        <v>799</v>
      </c>
      <c r="P193" s="2" t="s">
        <v>39</v>
      </c>
      <c r="Q193" s="2" t="s">
        <v>836</v>
      </c>
      <c r="R193" s="2" t="s">
        <v>66</v>
      </c>
      <c r="S193" s="2" t="s">
        <v>138</v>
      </c>
      <c r="T193" s="2" t="s">
        <v>8</v>
      </c>
      <c r="U193" s="2" t="s">
        <v>380</v>
      </c>
      <c r="V193" s="2" t="s">
        <v>72</v>
      </c>
      <c r="W193" s="2" t="s">
        <v>584</v>
      </c>
      <c r="X193" s="2" t="s">
        <v>72</v>
      </c>
      <c r="Y193" s="2" t="s">
        <v>894</v>
      </c>
      <c r="Z193" s="2" t="s">
        <v>22</v>
      </c>
      <c r="AA193" s="2" t="s">
        <v>1518</v>
      </c>
      <c r="AB193" s="2" t="s">
        <v>702</v>
      </c>
      <c r="AC193" s="2" t="s">
        <v>3093</v>
      </c>
      <c r="AD193" s="2" t="s">
        <v>3094</v>
      </c>
      <c r="AE193" s="2" t="s">
        <v>3094</v>
      </c>
      <c r="AF193" s="17" t="s">
        <v>3096</v>
      </c>
    </row>
    <row r="194" spans="1:32">
      <c r="A194" s="2">
        <v>193</v>
      </c>
      <c r="B194" s="2" t="s">
        <v>2624</v>
      </c>
      <c r="C194" s="2" t="s">
        <v>1551</v>
      </c>
      <c r="D194" s="2" t="s">
        <v>2389</v>
      </c>
      <c r="E194" s="2" t="s">
        <v>2872</v>
      </c>
      <c r="F194" s="2" t="s">
        <v>2636</v>
      </c>
      <c r="G194" s="12">
        <v>44696</v>
      </c>
      <c r="H194" s="2" t="s">
        <v>3113</v>
      </c>
      <c r="I194" s="2" t="s">
        <v>210</v>
      </c>
      <c r="J194" s="2" t="s">
        <v>18</v>
      </c>
      <c r="K194" s="2" t="s">
        <v>1553</v>
      </c>
      <c r="L194" s="2" t="s">
        <v>66</v>
      </c>
      <c r="M194" s="2" t="s">
        <v>1552</v>
      </c>
      <c r="N194" s="2" t="s">
        <v>57</v>
      </c>
      <c r="O194" s="2" t="s">
        <v>448</v>
      </c>
      <c r="P194" s="2" t="s">
        <v>39</v>
      </c>
      <c r="Q194" s="2" t="s">
        <v>507</v>
      </c>
      <c r="R194" s="2" t="s">
        <v>66</v>
      </c>
      <c r="S194" s="2" t="s">
        <v>567</v>
      </c>
      <c r="T194" s="2" t="s">
        <v>29</v>
      </c>
      <c r="U194" s="2" t="s">
        <v>363</v>
      </c>
      <c r="V194" s="2" t="s">
        <v>47</v>
      </c>
      <c r="W194" s="2" t="s">
        <v>466</v>
      </c>
      <c r="X194" s="2" t="s">
        <v>47</v>
      </c>
      <c r="Y194" s="2" t="s">
        <v>348</v>
      </c>
      <c r="Z194" s="2" t="s">
        <v>23</v>
      </c>
      <c r="AA194" s="2" t="s">
        <v>1554</v>
      </c>
      <c r="AB194" s="2" t="s">
        <v>1549</v>
      </c>
      <c r="AC194" s="2" t="s">
        <v>3093</v>
      </c>
      <c r="AD194" s="2" t="s">
        <v>3093</v>
      </c>
      <c r="AE194" s="2" t="s">
        <v>2627</v>
      </c>
      <c r="AF194" s="17" t="s">
        <v>3096</v>
      </c>
    </row>
    <row r="195" spans="1:32">
      <c r="A195" s="2">
        <v>194</v>
      </c>
      <c r="B195" s="2" t="s">
        <v>2624</v>
      </c>
      <c r="C195" s="2" t="s">
        <v>1573</v>
      </c>
      <c r="D195" s="2" t="s">
        <v>2395</v>
      </c>
      <c r="E195" s="2" t="s">
        <v>2873</v>
      </c>
      <c r="F195" s="2" t="s">
        <v>2660</v>
      </c>
      <c r="G195" s="12">
        <v>44712</v>
      </c>
      <c r="H195" s="2" t="s">
        <v>3112</v>
      </c>
      <c r="I195" s="2" t="s">
        <v>288</v>
      </c>
      <c r="J195" s="2" t="s">
        <v>66</v>
      </c>
      <c r="K195" s="2" t="s">
        <v>1261</v>
      </c>
      <c r="L195" s="2" t="s">
        <v>34</v>
      </c>
      <c r="M195" s="2" t="s">
        <v>1156</v>
      </c>
      <c r="N195" s="2" t="s">
        <v>55</v>
      </c>
      <c r="O195" s="2" t="s">
        <v>220</v>
      </c>
      <c r="P195" s="2" t="s">
        <v>10</v>
      </c>
      <c r="Q195" s="2" t="s">
        <v>14</v>
      </c>
      <c r="R195" s="2" t="s">
        <v>34</v>
      </c>
      <c r="S195" s="2" t="s">
        <v>122</v>
      </c>
      <c r="T195" s="2" t="s">
        <v>18</v>
      </c>
      <c r="U195" s="2" t="s">
        <v>324</v>
      </c>
      <c r="V195" s="2" t="s">
        <v>23</v>
      </c>
      <c r="W195" s="2" t="s">
        <v>125</v>
      </c>
      <c r="X195" s="2" t="s">
        <v>31</v>
      </c>
      <c r="Y195" s="2" t="s">
        <v>487</v>
      </c>
      <c r="Z195" s="2" t="s">
        <v>35</v>
      </c>
      <c r="AA195" s="2" t="s">
        <v>1574</v>
      </c>
      <c r="AB195" s="2" t="s">
        <v>895</v>
      </c>
      <c r="AC195" s="2" t="s">
        <v>3093</v>
      </c>
      <c r="AD195" s="2" t="s">
        <v>3094</v>
      </c>
      <c r="AE195" s="2" t="s">
        <v>3094</v>
      </c>
      <c r="AF195" s="17" t="s">
        <v>3115</v>
      </c>
    </row>
    <row r="196" spans="1:32">
      <c r="A196" s="2">
        <v>195</v>
      </c>
      <c r="B196" s="2" t="s">
        <v>2624</v>
      </c>
      <c r="C196" s="2" t="s">
        <v>1660</v>
      </c>
      <c r="D196" s="2" t="s">
        <v>2418</v>
      </c>
      <c r="E196" s="2" t="s">
        <v>2874</v>
      </c>
      <c r="F196" s="2" t="s">
        <v>2631</v>
      </c>
      <c r="G196" s="12">
        <v>44685</v>
      </c>
      <c r="H196" s="2" t="s">
        <v>3111</v>
      </c>
      <c r="I196" s="2" t="s">
        <v>149</v>
      </c>
      <c r="J196" s="2" t="s">
        <v>66</v>
      </c>
      <c r="K196" s="2" t="s">
        <v>1661</v>
      </c>
      <c r="L196" s="2" t="s">
        <v>26</v>
      </c>
      <c r="M196" s="2" t="s">
        <v>245</v>
      </c>
      <c r="N196" s="2" t="s">
        <v>26</v>
      </c>
      <c r="O196" s="2" t="s">
        <v>427</v>
      </c>
      <c r="P196" s="2" t="s">
        <v>11</v>
      </c>
      <c r="Q196" s="2" t="s">
        <v>103</v>
      </c>
      <c r="R196" s="2" t="s">
        <v>26</v>
      </c>
      <c r="S196" s="2" t="s">
        <v>1031</v>
      </c>
      <c r="T196" s="2" t="s">
        <v>8</v>
      </c>
      <c r="U196" s="2" t="s">
        <v>380</v>
      </c>
      <c r="V196" s="2" t="s">
        <v>77</v>
      </c>
      <c r="W196" s="2" t="s">
        <v>242</v>
      </c>
      <c r="X196" s="2" t="s">
        <v>77</v>
      </c>
      <c r="Y196" s="2" t="s">
        <v>838</v>
      </c>
      <c r="Z196" s="2" t="s">
        <v>72</v>
      </c>
      <c r="AA196" s="2" t="s">
        <v>1662</v>
      </c>
      <c r="AB196" s="2" t="s">
        <v>1332</v>
      </c>
      <c r="AC196" s="2" t="s">
        <v>3093</v>
      </c>
      <c r="AD196" s="2" t="s">
        <v>2627</v>
      </c>
      <c r="AE196" s="2" t="s">
        <v>3093</v>
      </c>
      <c r="AF196" s="17" t="s">
        <v>3096</v>
      </c>
    </row>
    <row r="197" spans="1:32">
      <c r="A197" s="2">
        <v>196</v>
      </c>
      <c r="B197" s="2" t="s">
        <v>2624</v>
      </c>
      <c r="C197" s="2" t="s">
        <v>1679</v>
      </c>
      <c r="D197" s="2" t="s">
        <v>2421</v>
      </c>
      <c r="E197" s="2" t="s">
        <v>2875</v>
      </c>
      <c r="F197" s="2" t="s">
        <v>2638</v>
      </c>
      <c r="G197" s="12">
        <v>44677</v>
      </c>
      <c r="H197" s="2" t="s">
        <v>3112</v>
      </c>
      <c r="I197" s="2" t="s">
        <v>174</v>
      </c>
      <c r="J197" s="2" t="s">
        <v>16</v>
      </c>
      <c r="K197" s="2" t="s">
        <v>1680</v>
      </c>
      <c r="L197" s="2" t="s">
        <v>34</v>
      </c>
      <c r="M197" s="2" t="s">
        <v>1507</v>
      </c>
      <c r="N197" s="2" t="s">
        <v>26</v>
      </c>
      <c r="O197" s="2" t="s">
        <v>283</v>
      </c>
      <c r="P197" s="2" t="s">
        <v>13</v>
      </c>
      <c r="Q197" s="2" t="s">
        <v>324</v>
      </c>
      <c r="R197" s="2" t="s">
        <v>26</v>
      </c>
      <c r="S197" s="2" t="s">
        <v>703</v>
      </c>
      <c r="T197" s="2" t="s">
        <v>29</v>
      </c>
      <c r="U197" s="2" t="s">
        <v>192</v>
      </c>
      <c r="V197" s="2" t="s">
        <v>47</v>
      </c>
      <c r="W197" s="2" t="s">
        <v>1414</v>
      </c>
      <c r="X197" s="2" t="s">
        <v>36</v>
      </c>
      <c r="Y197" s="2" t="s">
        <v>663</v>
      </c>
      <c r="Z197" s="2" t="s">
        <v>72</v>
      </c>
      <c r="AA197" s="2" t="s">
        <v>1681</v>
      </c>
      <c r="AB197" s="2" t="s">
        <v>1015</v>
      </c>
      <c r="AC197" s="2" t="s">
        <v>3093</v>
      </c>
      <c r="AD197" s="2" t="s">
        <v>3093</v>
      </c>
      <c r="AE197" s="2" t="s">
        <v>2627</v>
      </c>
      <c r="AF197" s="17" t="s">
        <v>3115</v>
      </c>
    </row>
    <row r="198" spans="1:32">
      <c r="A198" s="2">
        <v>197</v>
      </c>
      <c r="B198" s="2" t="s">
        <v>2624</v>
      </c>
      <c r="C198" s="2" t="s">
        <v>1689</v>
      </c>
      <c r="D198" s="2" t="s">
        <v>2424</v>
      </c>
      <c r="E198" s="2" t="s">
        <v>2876</v>
      </c>
      <c r="F198" s="2" t="s">
        <v>2631</v>
      </c>
      <c r="G198" s="12">
        <v>44719</v>
      </c>
      <c r="H198" s="2" t="s">
        <v>3112</v>
      </c>
      <c r="I198" s="2" t="s">
        <v>706</v>
      </c>
      <c r="J198" s="2" t="s">
        <v>55</v>
      </c>
      <c r="K198" s="2" t="s">
        <v>763</v>
      </c>
      <c r="L198" s="2" t="s">
        <v>26</v>
      </c>
      <c r="M198" s="2" t="s">
        <v>1691</v>
      </c>
      <c r="N198" s="2" t="s">
        <v>34</v>
      </c>
      <c r="O198" s="2" t="s">
        <v>449</v>
      </c>
      <c r="P198" s="2" t="s">
        <v>10</v>
      </c>
      <c r="Q198" s="2" t="s">
        <v>1692</v>
      </c>
      <c r="R198" s="2" t="s">
        <v>34</v>
      </c>
      <c r="S198" s="2" t="s">
        <v>241</v>
      </c>
      <c r="T198" s="2" t="s">
        <v>57</v>
      </c>
      <c r="U198" s="2" t="s">
        <v>248</v>
      </c>
      <c r="V198" s="2" t="s">
        <v>46</v>
      </c>
      <c r="W198" s="2" t="s">
        <v>824</v>
      </c>
      <c r="X198" s="2" t="s">
        <v>46</v>
      </c>
      <c r="Y198" s="2" t="s">
        <v>1425</v>
      </c>
      <c r="Z198" s="2" t="s">
        <v>8</v>
      </c>
      <c r="AA198" s="2" t="s">
        <v>1693</v>
      </c>
      <c r="AB198" s="2" t="s">
        <v>1690</v>
      </c>
      <c r="AC198" s="2" t="s">
        <v>3093</v>
      </c>
      <c r="AD198" s="2" t="s">
        <v>3093</v>
      </c>
      <c r="AE198" s="2" t="s">
        <v>3093</v>
      </c>
      <c r="AF198" s="17" t="s">
        <v>3096</v>
      </c>
    </row>
    <row r="199" spans="1:32">
      <c r="A199" s="2">
        <v>198</v>
      </c>
      <c r="B199" s="2" t="s">
        <v>2624</v>
      </c>
      <c r="C199" s="2" t="s">
        <v>1723</v>
      </c>
      <c r="D199" s="2" t="s">
        <v>2433</v>
      </c>
      <c r="E199" s="2" t="s">
        <v>2877</v>
      </c>
      <c r="F199" s="2" t="s">
        <v>2647</v>
      </c>
      <c r="G199" s="12">
        <v>44681</v>
      </c>
      <c r="H199" s="2" t="s">
        <v>3112</v>
      </c>
      <c r="I199" s="2" t="s">
        <v>201</v>
      </c>
      <c r="J199" s="2" t="s">
        <v>16</v>
      </c>
      <c r="K199" s="2" t="s">
        <v>1254</v>
      </c>
      <c r="L199" s="2" t="s">
        <v>26</v>
      </c>
      <c r="M199" s="2" t="s">
        <v>1724</v>
      </c>
      <c r="N199" s="2" t="s">
        <v>26</v>
      </c>
      <c r="O199" s="2" t="s">
        <v>144</v>
      </c>
      <c r="P199" s="2" t="s">
        <v>13</v>
      </c>
      <c r="Q199" s="2" t="s">
        <v>251</v>
      </c>
      <c r="R199" s="2" t="s">
        <v>26</v>
      </c>
      <c r="S199" s="2" t="s">
        <v>1129</v>
      </c>
      <c r="T199" s="2" t="s">
        <v>29</v>
      </c>
      <c r="U199" s="2" t="s">
        <v>215</v>
      </c>
      <c r="V199" s="2" t="s">
        <v>47</v>
      </c>
      <c r="W199" s="2" t="s">
        <v>994</v>
      </c>
      <c r="X199" s="2" t="s">
        <v>36</v>
      </c>
      <c r="Y199" s="2" t="s">
        <v>779</v>
      </c>
      <c r="Z199" s="2" t="s">
        <v>72</v>
      </c>
      <c r="AA199" s="2" t="s">
        <v>1299</v>
      </c>
      <c r="AB199" s="2" t="s">
        <v>1721</v>
      </c>
      <c r="AC199" s="2" t="s">
        <v>3094</v>
      </c>
      <c r="AD199" s="2" t="s">
        <v>3094</v>
      </c>
      <c r="AE199" s="2" t="s">
        <v>3093</v>
      </c>
      <c r="AF199" s="17" t="s">
        <v>3096</v>
      </c>
    </row>
    <row r="200" spans="1:32">
      <c r="A200" s="2">
        <v>199</v>
      </c>
      <c r="B200" s="2" t="s">
        <v>2624</v>
      </c>
      <c r="C200" s="2" t="s">
        <v>1748</v>
      </c>
      <c r="D200" s="2" t="s">
        <v>2443</v>
      </c>
      <c r="E200" s="2" t="s">
        <v>2878</v>
      </c>
      <c r="F200" s="2" t="s">
        <v>2635</v>
      </c>
      <c r="G200" s="12">
        <v>44681</v>
      </c>
      <c r="H200" s="2" t="s">
        <v>3112</v>
      </c>
      <c r="I200" s="2" t="s">
        <v>50</v>
      </c>
      <c r="J200" s="2" t="s">
        <v>55</v>
      </c>
      <c r="K200" s="2" t="s">
        <v>860</v>
      </c>
      <c r="L200" s="2" t="s">
        <v>10</v>
      </c>
      <c r="M200" s="2" t="s">
        <v>1195</v>
      </c>
      <c r="N200" s="2" t="s">
        <v>10</v>
      </c>
      <c r="O200" s="2" t="s">
        <v>823</v>
      </c>
      <c r="P200" s="2" t="s">
        <v>13</v>
      </c>
      <c r="Q200" s="2" t="s">
        <v>224</v>
      </c>
      <c r="R200" s="2" t="s">
        <v>10</v>
      </c>
      <c r="S200" s="2" t="s">
        <v>591</v>
      </c>
      <c r="T200" s="2" t="s">
        <v>18</v>
      </c>
      <c r="U200" s="2" t="s">
        <v>157</v>
      </c>
      <c r="V200" s="2" t="s">
        <v>77</v>
      </c>
      <c r="W200" s="2" t="s">
        <v>152</v>
      </c>
      <c r="X200" s="2" t="s">
        <v>77</v>
      </c>
      <c r="Y200" s="2" t="s">
        <v>136</v>
      </c>
      <c r="Z200" s="2" t="s">
        <v>46</v>
      </c>
      <c r="AA200" s="2" t="s">
        <v>1514</v>
      </c>
      <c r="AB200" s="2" t="s">
        <v>1745</v>
      </c>
      <c r="AC200" s="2" t="s">
        <v>3093</v>
      </c>
      <c r="AD200" s="2" t="s">
        <v>3093</v>
      </c>
      <c r="AE200" s="2" t="s">
        <v>3094</v>
      </c>
      <c r="AF200" s="17" t="s">
        <v>3096</v>
      </c>
    </row>
    <row r="201" spans="1:32">
      <c r="A201" s="2">
        <v>200</v>
      </c>
      <c r="B201" s="2" t="s">
        <v>3098</v>
      </c>
      <c r="C201" s="2" t="s">
        <v>1961</v>
      </c>
      <c r="D201" s="2" t="s">
        <v>2522</v>
      </c>
      <c r="E201" s="2" t="s">
        <v>2879</v>
      </c>
      <c r="F201" s="2" t="s">
        <v>2641</v>
      </c>
      <c r="G201" s="12">
        <v>44696</v>
      </c>
      <c r="H201" s="2" t="s">
        <v>3112</v>
      </c>
      <c r="I201" s="2" t="s">
        <v>149</v>
      </c>
      <c r="J201" s="2" t="s">
        <v>55</v>
      </c>
      <c r="K201" s="2" t="s">
        <v>1893</v>
      </c>
      <c r="L201" s="2" t="s">
        <v>26</v>
      </c>
      <c r="M201" s="2" t="s">
        <v>1963</v>
      </c>
      <c r="N201" s="2" t="s">
        <v>55</v>
      </c>
      <c r="O201" s="2" t="s">
        <v>196</v>
      </c>
      <c r="P201" s="2" t="s">
        <v>10</v>
      </c>
      <c r="Q201" s="2" t="s">
        <v>251</v>
      </c>
      <c r="R201" s="2" t="s">
        <v>34</v>
      </c>
      <c r="S201" s="2" t="s">
        <v>239</v>
      </c>
      <c r="T201" s="2" t="s">
        <v>18</v>
      </c>
      <c r="U201" s="2" t="s">
        <v>270</v>
      </c>
      <c r="V201" s="2" t="s">
        <v>47</v>
      </c>
      <c r="W201" s="2" t="s">
        <v>180</v>
      </c>
      <c r="X201" s="2" t="s">
        <v>36</v>
      </c>
      <c r="Y201" s="2" t="s">
        <v>1145</v>
      </c>
      <c r="Z201" s="2" t="s">
        <v>37</v>
      </c>
      <c r="AA201" s="2" t="s">
        <v>1856</v>
      </c>
      <c r="AB201" s="2" t="s">
        <v>1962</v>
      </c>
      <c r="AC201" s="2" t="s">
        <v>2627</v>
      </c>
      <c r="AD201" s="2" t="s">
        <v>2627</v>
      </c>
      <c r="AE201" s="2" t="s">
        <v>2627</v>
      </c>
      <c r="AF201" s="17" t="s">
        <v>3096</v>
      </c>
    </row>
    <row r="202" spans="1:32">
      <c r="A202" s="2">
        <v>201</v>
      </c>
      <c r="B202" s="2" t="s">
        <v>3098</v>
      </c>
      <c r="C202" s="2" t="s">
        <v>1816</v>
      </c>
      <c r="D202" s="2" t="s">
        <v>2464</v>
      </c>
      <c r="E202" s="2" t="s">
        <v>2880</v>
      </c>
      <c r="F202" s="2" t="s">
        <v>2641</v>
      </c>
      <c r="G202" s="12">
        <v>44683</v>
      </c>
      <c r="H202" s="2" t="s">
        <v>3112</v>
      </c>
      <c r="I202" s="2" t="s">
        <v>279</v>
      </c>
      <c r="J202" s="2" t="s">
        <v>55</v>
      </c>
      <c r="K202" s="2" t="s">
        <v>1466</v>
      </c>
      <c r="L202" s="2" t="s">
        <v>10</v>
      </c>
      <c r="M202" s="2" t="s">
        <v>1387</v>
      </c>
      <c r="N202" s="2" t="s">
        <v>11</v>
      </c>
      <c r="O202" s="2" t="s">
        <v>586</v>
      </c>
      <c r="P202" s="2" t="s">
        <v>60</v>
      </c>
      <c r="Q202" s="2" t="s">
        <v>157</v>
      </c>
      <c r="R202" s="2" t="s">
        <v>11</v>
      </c>
      <c r="S202" s="2" t="s">
        <v>603</v>
      </c>
      <c r="T202" s="2" t="s">
        <v>8</v>
      </c>
      <c r="U202" s="2" t="s">
        <v>41</v>
      </c>
      <c r="V202" s="2" t="s">
        <v>31</v>
      </c>
      <c r="W202" s="2" t="s">
        <v>737</v>
      </c>
      <c r="X202" s="2" t="s">
        <v>47</v>
      </c>
      <c r="Y202" s="2" t="s">
        <v>1074</v>
      </c>
      <c r="Z202" s="2" t="s">
        <v>35</v>
      </c>
      <c r="AA202" s="2" t="s">
        <v>1758</v>
      </c>
      <c r="AB202" s="2" t="s">
        <v>1815</v>
      </c>
      <c r="AC202" s="2" t="s">
        <v>3094</v>
      </c>
      <c r="AD202" s="2" t="s">
        <v>3093</v>
      </c>
      <c r="AE202" s="2" t="s">
        <v>3093</v>
      </c>
      <c r="AF202" s="17" t="s">
        <v>3096</v>
      </c>
    </row>
    <row r="203" spans="1:32">
      <c r="A203" s="2">
        <v>202</v>
      </c>
      <c r="B203" s="2" t="s">
        <v>3098</v>
      </c>
      <c r="C203" s="2" t="s">
        <v>2016</v>
      </c>
      <c r="D203" s="2" t="s">
        <v>2543</v>
      </c>
      <c r="E203" s="2" t="s">
        <v>2881</v>
      </c>
      <c r="F203" s="2" t="s">
        <v>2653</v>
      </c>
      <c r="G203" s="12">
        <v>44733</v>
      </c>
      <c r="H203" s="2" t="s">
        <v>3112</v>
      </c>
      <c r="I203" s="2" t="s">
        <v>259</v>
      </c>
      <c r="J203" s="2" t="s">
        <v>29</v>
      </c>
      <c r="K203" s="2" t="s">
        <v>755</v>
      </c>
      <c r="L203" s="2" t="s">
        <v>57</v>
      </c>
      <c r="M203" s="2" t="s">
        <v>1244</v>
      </c>
      <c r="N203" s="2" t="s">
        <v>29</v>
      </c>
      <c r="O203" s="2" t="s">
        <v>98</v>
      </c>
      <c r="P203" s="2" t="s">
        <v>16</v>
      </c>
      <c r="Q203" s="2" t="s">
        <v>221</v>
      </c>
      <c r="R203" s="2" t="s">
        <v>18</v>
      </c>
      <c r="S203" s="2" t="s">
        <v>958</v>
      </c>
      <c r="T203" s="2" t="s">
        <v>37</v>
      </c>
      <c r="U203" s="2" t="s">
        <v>103</v>
      </c>
      <c r="V203" s="2" t="s">
        <v>240</v>
      </c>
      <c r="W203" s="2" t="s">
        <v>915</v>
      </c>
      <c r="X203" s="2" t="s">
        <v>328</v>
      </c>
      <c r="Y203" s="2" t="s">
        <v>792</v>
      </c>
      <c r="Z203" s="2" t="s">
        <v>341</v>
      </c>
      <c r="AA203" s="2" t="s">
        <v>1947</v>
      </c>
      <c r="AB203" s="2" t="s">
        <v>2017</v>
      </c>
      <c r="AC203" s="2" t="s">
        <v>3093</v>
      </c>
      <c r="AD203" s="2" t="s">
        <v>3093</v>
      </c>
      <c r="AE203" s="2" t="s">
        <v>2627</v>
      </c>
      <c r="AF203" s="17" t="s">
        <v>3115</v>
      </c>
    </row>
    <row r="204" spans="1:32">
      <c r="A204" s="2">
        <v>203</v>
      </c>
      <c r="B204" s="2" t="s">
        <v>3098</v>
      </c>
      <c r="C204" s="2" t="s">
        <v>2199</v>
      </c>
      <c r="D204" s="2" t="s">
        <v>2616</v>
      </c>
      <c r="E204" s="2" t="s">
        <v>2882</v>
      </c>
      <c r="F204" s="2" t="s">
        <v>2651</v>
      </c>
      <c r="G204" s="12">
        <v>44729</v>
      </c>
      <c r="H204" s="2" t="s">
        <v>3112</v>
      </c>
      <c r="I204" s="2" t="s">
        <v>279</v>
      </c>
      <c r="J204" s="2" t="s">
        <v>55</v>
      </c>
      <c r="K204" s="2" t="s">
        <v>612</v>
      </c>
      <c r="L204" s="2" t="s">
        <v>34</v>
      </c>
      <c r="M204" s="2" t="s">
        <v>1507</v>
      </c>
      <c r="N204" s="2" t="s">
        <v>66</v>
      </c>
      <c r="O204" s="2" t="s">
        <v>1260</v>
      </c>
      <c r="P204" s="2" t="s">
        <v>26</v>
      </c>
      <c r="Q204" s="2" t="s">
        <v>339</v>
      </c>
      <c r="R204" s="2" t="s">
        <v>55</v>
      </c>
      <c r="S204" s="2" t="s">
        <v>419</v>
      </c>
      <c r="T204" s="2" t="s">
        <v>8</v>
      </c>
      <c r="U204" s="2" t="s">
        <v>167</v>
      </c>
      <c r="V204" s="2" t="s">
        <v>240</v>
      </c>
      <c r="W204" s="2" t="s">
        <v>939</v>
      </c>
      <c r="X204" s="2" t="s">
        <v>328</v>
      </c>
      <c r="Y204" s="2" t="s">
        <v>450</v>
      </c>
      <c r="Z204" s="2" t="s">
        <v>47</v>
      </c>
      <c r="AA204" s="2" t="s">
        <v>2201</v>
      </c>
      <c r="AB204" s="2" t="s">
        <v>2200</v>
      </c>
      <c r="AC204" s="2" t="s">
        <v>3093</v>
      </c>
      <c r="AD204" s="2" t="s">
        <v>2627</v>
      </c>
      <c r="AE204" s="2" t="s">
        <v>3093</v>
      </c>
      <c r="AF204" s="17" t="s">
        <v>3096</v>
      </c>
    </row>
    <row r="205" spans="1:32">
      <c r="A205" s="2">
        <v>204</v>
      </c>
      <c r="B205" s="2" t="s">
        <v>3098</v>
      </c>
      <c r="C205" s="2" t="s">
        <v>1966</v>
      </c>
      <c r="D205" s="2" t="s">
        <v>2524</v>
      </c>
      <c r="E205" s="2" t="s">
        <v>2883</v>
      </c>
      <c r="F205" s="2" t="s">
        <v>2651</v>
      </c>
      <c r="G205" s="12">
        <v>44698</v>
      </c>
      <c r="H205" s="2" t="s">
        <v>3112</v>
      </c>
      <c r="I205" s="2" t="s">
        <v>413</v>
      </c>
      <c r="J205" s="2" t="s">
        <v>55</v>
      </c>
      <c r="K205" s="2" t="s">
        <v>1687</v>
      </c>
      <c r="L205" s="2" t="s">
        <v>26</v>
      </c>
      <c r="M205" s="2" t="s">
        <v>1339</v>
      </c>
      <c r="N205" s="2" t="s">
        <v>55</v>
      </c>
      <c r="O205" s="2" t="s">
        <v>684</v>
      </c>
      <c r="P205" s="2" t="s">
        <v>10</v>
      </c>
      <c r="Q205" s="2" t="s">
        <v>408</v>
      </c>
      <c r="R205" s="2" t="s">
        <v>39</v>
      </c>
      <c r="S205" s="2" t="s">
        <v>1140</v>
      </c>
      <c r="T205" s="2" t="s">
        <v>18</v>
      </c>
      <c r="U205" s="2" t="s">
        <v>329</v>
      </c>
      <c r="V205" s="2" t="s">
        <v>36</v>
      </c>
      <c r="W205" s="2" t="s">
        <v>1114</v>
      </c>
      <c r="X205" s="2" t="s">
        <v>171</v>
      </c>
      <c r="Y205" s="2" t="s">
        <v>433</v>
      </c>
      <c r="Z205" s="2" t="s">
        <v>77</v>
      </c>
      <c r="AA205" s="2" t="s">
        <v>1258</v>
      </c>
      <c r="AB205" s="2" t="s">
        <v>1967</v>
      </c>
      <c r="AC205" s="2" t="s">
        <v>3093</v>
      </c>
      <c r="AD205" s="2" t="s">
        <v>3093</v>
      </c>
      <c r="AE205" s="2" t="s">
        <v>3094</v>
      </c>
      <c r="AF205" s="17" t="s">
        <v>3096</v>
      </c>
    </row>
    <row r="206" spans="1:32">
      <c r="A206" s="2">
        <v>205</v>
      </c>
      <c r="B206" s="2" t="s">
        <v>3098</v>
      </c>
      <c r="C206" s="2" t="s">
        <v>2091</v>
      </c>
      <c r="D206" s="2" t="s">
        <v>2576</v>
      </c>
      <c r="E206" s="2" t="s">
        <v>2884</v>
      </c>
      <c r="F206" s="2" t="s">
        <v>2641</v>
      </c>
      <c r="G206" s="12">
        <v>44683</v>
      </c>
      <c r="H206" s="2" t="s">
        <v>3111</v>
      </c>
      <c r="I206" s="2" t="s">
        <v>210</v>
      </c>
      <c r="J206" s="2" t="s">
        <v>39</v>
      </c>
      <c r="K206" s="2" t="s">
        <v>1349</v>
      </c>
      <c r="L206" s="2" t="s">
        <v>11</v>
      </c>
      <c r="M206" s="2" t="s">
        <v>2092</v>
      </c>
      <c r="N206" s="2" t="s">
        <v>11</v>
      </c>
      <c r="O206" s="2" t="s">
        <v>327</v>
      </c>
      <c r="P206" s="2" t="s">
        <v>314</v>
      </c>
      <c r="Q206" s="2" t="s">
        <v>251</v>
      </c>
      <c r="R206" s="2" t="s">
        <v>11</v>
      </c>
      <c r="S206" s="2" t="s">
        <v>726</v>
      </c>
      <c r="T206" s="2" t="s">
        <v>18</v>
      </c>
      <c r="U206" s="2" t="s">
        <v>209</v>
      </c>
      <c r="V206" s="2" t="s">
        <v>77</v>
      </c>
      <c r="W206" s="2" t="s">
        <v>549</v>
      </c>
      <c r="X206" s="2" t="s">
        <v>77</v>
      </c>
      <c r="Y206" s="2" t="s">
        <v>675</v>
      </c>
      <c r="Z206" s="2" t="s">
        <v>46</v>
      </c>
      <c r="AA206" s="2" t="s">
        <v>2093</v>
      </c>
      <c r="AB206" s="2" t="s">
        <v>1626</v>
      </c>
      <c r="AC206" s="2" t="s">
        <v>3093</v>
      </c>
      <c r="AD206" s="2" t="s">
        <v>3094</v>
      </c>
      <c r="AE206" s="2" t="s">
        <v>3093</v>
      </c>
      <c r="AF206" s="17" t="s">
        <v>3096</v>
      </c>
    </row>
    <row r="207" spans="1:32">
      <c r="A207" s="2">
        <v>206</v>
      </c>
      <c r="B207" s="2" t="s">
        <v>3098</v>
      </c>
      <c r="C207" s="2" t="s">
        <v>1396</v>
      </c>
      <c r="D207" s="2" t="s">
        <v>2352</v>
      </c>
      <c r="E207" s="2" t="s">
        <v>2885</v>
      </c>
      <c r="F207" s="2" t="s">
        <v>2643</v>
      </c>
      <c r="G207" s="12">
        <v>44733</v>
      </c>
      <c r="H207" s="2" t="s">
        <v>3112</v>
      </c>
      <c r="I207" s="2" t="s">
        <v>279</v>
      </c>
      <c r="J207" s="2" t="s">
        <v>66</v>
      </c>
      <c r="K207" s="2" t="s">
        <v>1399</v>
      </c>
      <c r="L207" s="2" t="s">
        <v>39</v>
      </c>
      <c r="M207" s="2" t="s">
        <v>970</v>
      </c>
      <c r="N207" s="2" t="s">
        <v>16</v>
      </c>
      <c r="O207" s="2" t="s">
        <v>283</v>
      </c>
      <c r="P207" s="2" t="s">
        <v>34</v>
      </c>
      <c r="Q207" s="2" t="s">
        <v>1398</v>
      </c>
      <c r="R207" s="2" t="s">
        <v>55</v>
      </c>
      <c r="S207" s="2" t="s">
        <v>1006</v>
      </c>
      <c r="T207" s="2" t="s">
        <v>29</v>
      </c>
      <c r="U207" s="2" t="s">
        <v>424</v>
      </c>
      <c r="V207" s="2" t="s">
        <v>171</v>
      </c>
      <c r="W207" s="2" t="s">
        <v>327</v>
      </c>
      <c r="X207" s="2" t="s">
        <v>171</v>
      </c>
      <c r="Y207" s="2" t="s">
        <v>1129</v>
      </c>
      <c r="Z207" s="2" t="s">
        <v>31</v>
      </c>
      <c r="AA207" s="2" t="s">
        <v>1400</v>
      </c>
      <c r="AB207" s="2" t="s">
        <v>1397</v>
      </c>
      <c r="AC207" s="2" t="s">
        <v>3093</v>
      </c>
      <c r="AD207" s="2" t="s">
        <v>3093</v>
      </c>
      <c r="AE207" s="2" t="s">
        <v>2627</v>
      </c>
      <c r="AF207" s="17" t="s">
        <v>3115</v>
      </c>
    </row>
    <row r="208" spans="1:32">
      <c r="A208" s="2">
        <v>207</v>
      </c>
      <c r="B208" s="2" t="s">
        <v>3098</v>
      </c>
      <c r="C208" s="2" t="s">
        <v>2074</v>
      </c>
      <c r="D208" s="2" t="s">
        <v>2569</v>
      </c>
      <c r="E208" s="2" t="s">
        <v>2886</v>
      </c>
      <c r="F208" s="2" t="s">
        <v>2661</v>
      </c>
      <c r="G208" s="12">
        <v>44717</v>
      </c>
      <c r="H208" s="2" t="s">
        <v>3112</v>
      </c>
      <c r="I208" s="2" t="s">
        <v>459</v>
      </c>
      <c r="J208" s="2" t="s">
        <v>8</v>
      </c>
      <c r="K208" s="2" t="s">
        <v>1519</v>
      </c>
      <c r="L208" s="2" t="s">
        <v>21</v>
      </c>
      <c r="M208" s="2" t="s">
        <v>1086</v>
      </c>
      <c r="N208" s="2" t="s">
        <v>29</v>
      </c>
      <c r="O208" s="2" t="s">
        <v>799</v>
      </c>
      <c r="P208" s="2" t="s">
        <v>16</v>
      </c>
      <c r="Q208" s="2" t="s">
        <v>197</v>
      </c>
      <c r="R208" s="2" t="s">
        <v>57</v>
      </c>
      <c r="S208" s="2" t="s">
        <v>816</v>
      </c>
      <c r="T208" s="2" t="s">
        <v>35</v>
      </c>
      <c r="U208" s="2" t="s">
        <v>902</v>
      </c>
      <c r="V208" s="2" t="s">
        <v>171</v>
      </c>
      <c r="W208" s="2" t="s">
        <v>387</v>
      </c>
      <c r="X208" s="2" t="s">
        <v>341</v>
      </c>
      <c r="Y208" s="2" t="s">
        <v>402</v>
      </c>
      <c r="Z208" s="2" t="s">
        <v>86</v>
      </c>
      <c r="AA208" s="2" t="s">
        <v>1787</v>
      </c>
      <c r="AB208" s="2" t="s">
        <v>1930</v>
      </c>
      <c r="AC208" s="2" t="s">
        <v>3093</v>
      </c>
      <c r="AD208" s="2" t="s">
        <v>2627</v>
      </c>
      <c r="AE208" s="2" t="s">
        <v>2627</v>
      </c>
      <c r="AF208" s="17" t="s">
        <v>3096</v>
      </c>
    </row>
    <row r="209" spans="1:32">
      <c r="A209" s="2">
        <v>208</v>
      </c>
      <c r="B209" s="2" t="s">
        <v>3098</v>
      </c>
      <c r="C209" s="2" t="s">
        <v>1916</v>
      </c>
      <c r="D209" s="2" t="s">
        <v>2504</v>
      </c>
      <c r="E209" s="2" t="s">
        <v>2887</v>
      </c>
      <c r="F209" s="2" t="s">
        <v>2643</v>
      </c>
      <c r="G209" s="12">
        <v>44734</v>
      </c>
      <c r="H209" s="2" t="s">
        <v>3112</v>
      </c>
      <c r="I209" s="2" t="s">
        <v>507</v>
      </c>
      <c r="J209" s="2" t="s">
        <v>66</v>
      </c>
      <c r="K209" s="2" t="s">
        <v>1917</v>
      </c>
      <c r="L209" s="2" t="s">
        <v>34</v>
      </c>
      <c r="M209" s="2" t="s">
        <v>1117</v>
      </c>
      <c r="N209" s="2" t="s">
        <v>55</v>
      </c>
      <c r="O209" s="2" t="s">
        <v>779</v>
      </c>
      <c r="P209" s="2" t="s">
        <v>10</v>
      </c>
      <c r="Q209" s="2" t="s">
        <v>808</v>
      </c>
      <c r="R209" s="2" t="s">
        <v>34</v>
      </c>
      <c r="S209" s="2" t="s">
        <v>362</v>
      </c>
      <c r="T209" s="2" t="s">
        <v>8</v>
      </c>
      <c r="U209" s="2" t="s">
        <v>665</v>
      </c>
      <c r="V209" s="2" t="s">
        <v>36</v>
      </c>
      <c r="W209" s="2" t="s">
        <v>427</v>
      </c>
      <c r="X209" s="2" t="s">
        <v>171</v>
      </c>
      <c r="Y209" s="2" t="s">
        <v>1199</v>
      </c>
      <c r="Z209" s="2" t="s">
        <v>23</v>
      </c>
      <c r="AA209" s="2" t="s">
        <v>1918</v>
      </c>
      <c r="AB209" s="2" t="s">
        <v>1915</v>
      </c>
      <c r="AC209" s="2" t="s">
        <v>2627</v>
      </c>
      <c r="AD209" s="2" t="s">
        <v>2627</v>
      </c>
      <c r="AE209" s="2" t="s">
        <v>2627</v>
      </c>
      <c r="AF209" s="17" t="s">
        <v>3115</v>
      </c>
    </row>
    <row r="210" spans="1:32">
      <c r="A210" s="2">
        <v>209</v>
      </c>
      <c r="B210" s="2" t="s">
        <v>3098</v>
      </c>
      <c r="C210" s="2" t="s">
        <v>1894</v>
      </c>
      <c r="D210" s="2" t="s">
        <v>2492</v>
      </c>
      <c r="E210" s="2" t="s">
        <v>2888</v>
      </c>
      <c r="F210" s="2" t="s">
        <v>2661</v>
      </c>
      <c r="G210" s="12">
        <v>44719</v>
      </c>
      <c r="H210" s="2" t="s">
        <v>3112</v>
      </c>
      <c r="I210" s="2" t="s">
        <v>706</v>
      </c>
      <c r="J210" s="2" t="s">
        <v>8</v>
      </c>
      <c r="K210" s="2" t="s">
        <v>1519</v>
      </c>
      <c r="L210" s="2" t="s">
        <v>57</v>
      </c>
      <c r="M210" s="2" t="s">
        <v>1239</v>
      </c>
      <c r="N210" s="2" t="s">
        <v>29</v>
      </c>
      <c r="O210" s="2" t="s">
        <v>1074</v>
      </c>
      <c r="P210" s="2" t="s">
        <v>66</v>
      </c>
      <c r="Q210" s="2" t="s">
        <v>276</v>
      </c>
      <c r="R210" s="2" t="s">
        <v>21</v>
      </c>
      <c r="S210" s="2" t="s">
        <v>418</v>
      </c>
      <c r="T210" s="2" t="s">
        <v>35</v>
      </c>
      <c r="U210" s="2" t="s">
        <v>342</v>
      </c>
      <c r="V210" s="2" t="s">
        <v>36</v>
      </c>
      <c r="W210" s="2" t="s">
        <v>700</v>
      </c>
      <c r="X210" s="2" t="s">
        <v>171</v>
      </c>
      <c r="Y210" s="2" t="s">
        <v>838</v>
      </c>
      <c r="Z210" s="2" t="s">
        <v>36</v>
      </c>
      <c r="AA210" s="2" t="s">
        <v>1677</v>
      </c>
      <c r="AB210" s="2" t="s">
        <v>1275</v>
      </c>
      <c r="AC210" s="2" t="s">
        <v>3093</v>
      </c>
      <c r="AD210" s="2" t="s">
        <v>3093</v>
      </c>
      <c r="AE210" s="2" t="s">
        <v>3093</v>
      </c>
      <c r="AF210" s="17" t="s">
        <v>3096</v>
      </c>
    </row>
    <row r="211" spans="1:32">
      <c r="A211" s="2">
        <v>210</v>
      </c>
      <c r="B211" s="2" t="s">
        <v>2625</v>
      </c>
      <c r="C211" s="2" t="s">
        <v>2197</v>
      </c>
      <c r="D211" s="2" t="s">
        <v>2615</v>
      </c>
      <c r="E211" s="2" t="s">
        <v>2889</v>
      </c>
      <c r="F211" s="2" t="s">
        <v>2645</v>
      </c>
      <c r="G211" s="12">
        <v>44683</v>
      </c>
      <c r="H211" s="2" t="s">
        <v>3113</v>
      </c>
      <c r="I211" s="2" t="s">
        <v>392</v>
      </c>
      <c r="J211" s="2" t="s">
        <v>34</v>
      </c>
      <c r="K211" s="2" t="s">
        <v>721</v>
      </c>
      <c r="L211" s="2" t="s">
        <v>11</v>
      </c>
      <c r="M211" s="2" t="s">
        <v>1412</v>
      </c>
      <c r="N211" s="2" t="s">
        <v>13</v>
      </c>
      <c r="O211" s="2" t="s">
        <v>603</v>
      </c>
      <c r="P211" s="2" t="s">
        <v>314</v>
      </c>
      <c r="Q211" s="2" t="s">
        <v>501</v>
      </c>
      <c r="R211" s="2" t="s">
        <v>13</v>
      </c>
      <c r="S211" s="2" t="s">
        <v>125</v>
      </c>
      <c r="T211" s="2" t="s">
        <v>57</v>
      </c>
      <c r="U211" s="2" t="s">
        <v>343</v>
      </c>
      <c r="V211" s="2" t="s">
        <v>77</v>
      </c>
      <c r="W211" s="2" t="s">
        <v>449</v>
      </c>
      <c r="X211" s="2" t="s">
        <v>31</v>
      </c>
      <c r="Y211" s="2" t="s">
        <v>847</v>
      </c>
      <c r="Z211" s="2" t="s">
        <v>46</v>
      </c>
      <c r="AA211" s="2" t="s">
        <v>2198</v>
      </c>
      <c r="AB211" s="2" t="s">
        <v>2098</v>
      </c>
      <c r="AC211" s="2" t="s">
        <v>3093</v>
      </c>
      <c r="AD211" s="2" t="s">
        <v>2627</v>
      </c>
      <c r="AE211" s="2" t="s">
        <v>3093</v>
      </c>
      <c r="AF211" s="17" t="s">
        <v>3115</v>
      </c>
    </row>
    <row r="212" spans="1:32">
      <c r="A212" s="2">
        <v>211</v>
      </c>
      <c r="B212" s="2" t="s">
        <v>2625</v>
      </c>
      <c r="C212" s="2" t="s">
        <v>2202</v>
      </c>
      <c r="D212" s="2" t="s">
        <v>2617</v>
      </c>
      <c r="E212" s="2" t="s">
        <v>2890</v>
      </c>
      <c r="F212" s="2" t="s">
        <v>2645</v>
      </c>
      <c r="G212" s="12">
        <v>44687</v>
      </c>
      <c r="H212" s="2" t="s">
        <v>3112</v>
      </c>
      <c r="I212" s="2" t="s">
        <v>459</v>
      </c>
      <c r="J212" s="2" t="s">
        <v>39</v>
      </c>
      <c r="K212" s="2" t="s">
        <v>1759</v>
      </c>
      <c r="L212" s="2" t="s">
        <v>11</v>
      </c>
      <c r="M212" s="2" t="s">
        <v>1339</v>
      </c>
      <c r="N212" s="2" t="s">
        <v>11</v>
      </c>
      <c r="O212" s="2" t="s">
        <v>379</v>
      </c>
      <c r="P212" s="2" t="s">
        <v>314</v>
      </c>
      <c r="Q212" s="2" t="s">
        <v>221</v>
      </c>
      <c r="R212" s="2" t="s">
        <v>11</v>
      </c>
      <c r="S212" s="2" t="s">
        <v>1358</v>
      </c>
      <c r="T212" s="2" t="s">
        <v>18</v>
      </c>
      <c r="U212" s="2" t="s">
        <v>267</v>
      </c>
      <c r="V212" s="2" t="s">
        <v>77</v>
      </c>
      <c r="W212" s="2" t="s">
        <v>58</v>
      </c>
      <c r="X212" s="2" t="s">
        <v>31</v>
      </c>
      <c r="Y212" s="2" t="s">
        <v>1145</v>
      </c>
      <c r="Z212" s="2" t="s">
        <v>46</v>
      </c>
      <c r="AA212" s="2" t="s">
        <v>2203</v>
      </c>
      <c r="AB212" s="2" t="s">
        <v>2123</v>
      </c>
      <c r="AC212" s="2" t="s">
        <v>3093</v>
      </c>
      <c r="AD212" s="2" t="s">
        <v>3093</v>
      </c>
      <c r="AE212" s="2" t="s">
        <v>3093</v>
      </c>
      <c r="AF212" s="17" t="s">
        <v>3115</v>
      </c>
    </row>
    <row r="213" spans="1:32">
      <c r="A213" s="2">
        <v>212</v>
      </c>
      <c r="B213" s="2" t="s">
        <v>2625</v>
      </c>
      <c r="C213" s="2" t="s">
        <v>1135</v>
      </c>
      <c r="D213" s="2" t="s">
        <v>2300</v>
      </c>
      <c r="E213" s="2" t="s">
        <v>2891</v>
      </c>
      <c r="F213" s="2" t="s">
        <v>2658</v>
      </c>
      <c r="G213" s="12">
        <v>44681</v>
      </c>
      <c r="H213" s="2" t="s">
        <v>3112</v>
      </c>
      <c r="I213" s="2" t="s">
        <v>265</v>
      </c>
      <c r="J213" s="2" t="s">
        <v>34</v>
      </c>
      <c r="K213" s="2" t="s">
        <v>911</v>
      </c>
      <c r="L213" s="2" t="s">
        <v>11</v>
      </c>
      <c r="M213" s="2" t="s">
        <v>326</v>
      </c>
      <c r="N213" s="2" t="s">
        <v>10</v>
      </c>
      <c r="O213" s="2" t="s">
        <v>572</v>
      </c>
      <c r="P213" s="2" t="s">
        <v>13</v>
      </c>
      <c r="Q213" s="2" t="s">
        <v>164</v>
      </c>
      <c r="R213" s="2" t="s">
        <v>10</v>
      </c>
      <c r="S213" s="2" t="s">
        <v>575</v>
      </c>
      <c r="T213" s="2" t="s">
        <v>21</v>
      </c>
      <c r="U213" s="2" t="s">
        <v>251</v>
      </c>
      <c r="V213" s="2" t="s">
        <v>8</v>
      </c>
      <c r="W213" s="2" t="s">
        <v>1136</v>
      </c>
      <c r="X213" s="2" t="s">
        <v>29</v>
      </c>
      <c r="Y213" s="2" t="s">
        <v>797</v>
      </c>
      <c r="Z213" s="2" t="s">
        <v>18</v>
      </c>
      <c r="AA213" s="2" t="s">
        <v>1137</v>
      </c>
      <c r="AB213" s="2" t="s">
        <v>1133</v>
      </c>
      <c r="AC213" s="2" t="s">
        <v>3093</v>
      </c>
      <c r="AD213" s="2" t="s">
        <v>3093</v>
      </c>
      <c r="AE213" s="2" t="s">
        <v>3094</v>
      </c>
      <c r="AF213" s="17" t="s">
        <v>3096</v>
      </c>
    </row>
    <row r="214" spans="1:32">
      <c r="A214" s="2">
        <v>213</v>
      </c>
      <c r="B214" s="2" t="s">
        <v>2625</v>
      </c>
      <c r="C214" s="2" t="s">
        <v>1219</v>
      </c>
      <c r="D214" s="2" t="s">
        <v>2314</v>
      </c>
      <c r="E214" s="2" t="s">
        <v>2892</v>
      </c>
      <c r="F214" s="2" t="s">
        <v>2639</v>
      </c>
      <c r="G214" s="12">
        <v>44709</v>
      </c>
      <c r="H214" s="2" t="s">
        <v>3112</v>
      </c>
      <c r="I214" s="2" t="s">
        <v>346</v>
      </c>
      <c r="J214" s="2" t="s">
        <v>39</v>
      </c>
      <c r="K214" s="2" t="s">
        <v>766</v>
      </c>
      <c r="L214" s="2" t="s">
        <v>26</v>
      </c>
      <c r="M214" s="2" t="s">
        <v>1221</v>
      </c>
      <c r="N214" s="2" t="s">
        <v>39</v>
      </c>
      <c r="O214" s="2" t="s">
        <v>140</v>
      </c>
      <c r="P214" s="2" t="s">
        <v>11</v>
      </c>
      <c r="Q214" s="2" t="s">
        <v>507</v>
      </c>
      <c r="R214" s="2" t="s">
        <v>26</v>
      </c>
      <c r="S214" s="2" t="s">
        <v>170</v>
      </c>
      <c r="T214" s="2" t="s">
        <v>18</v>
      </c>
      <c r="U214" s="2" t="s">
        <v>32</v>
      </c>
      <c r="V214" s="2" t="s">
        <v>77</v>
      </c>
      <c r="W214" s="2" t="s">
        <v>782</v>
      </c>
      <c r="X214" s="2" t="s">
        <v>36</v>
      </c>
      <c r="Y214" s="2" t="s">
        <v>575</v>
      </c>
      <c r="Z214" s="2" t="s">
        <v>37</v>
      </c>
      <c r="AA214" s="2" t="s">
        <v>1222</v>
      </c>
      <c r="AB214" s="2" t="s">
        <v>1220</v>
      </c>
      <c r="AC214" s="2" t="s">
        <v>3093</v>
      </c>
      <c r="AD214" s="2" t="s">
        <v>3093</v>
      </c>
      <c r="AE214" s="2" t="s">
        <v>2627</v>
      </c>
      <c r="AF214" s="17" t="s">
        <v>3115</v>
      </c>
    </row>
    <row r="215" spans="1:32">
      <c r="A215" s="2">
        <v>214</v>
      </c>
      <c r="B215" s="2" t="s">
        <v>2625</v>
      </c>
      <c r="C215" s="2" t="s">
        <v>1532</v>
      </c>
      <c r="D215" s="2" t="s">
        <v>2383</v>
      </c>
      <c r="E215" s="2" t="s">
        <v>2893</v>
      </c>
      <c r="F215" s="2" t="s">
        <v>2639</v>
      </c>
      <c r="G215" s="12">
        <v>44681</v>
      </c>
      <c r="H215" s="2" t="s">
        <v>3112</v>
      </c>
      <c r="I215" s="2" t="s">
        <v>172</v>
      </c>
      <c r="J215" s="2" t="s">
        <v>60</v>
      </c>
      <c r="K215" s="2" t="s">
        <v>918</v>
      </c>
      <c r="L215" s="2" t="s">
        <v>314</v>
      </c>
      <c r="M215" s="2" t="s">
        <v>1533</v>
      </c>
      <c r="N215" s="2" t="s">
        <v>314</v>
      </c>
      <c r="O215" s="2" t="s">
        <v>61</v>
      </c>
      <c r="P215" s="2" t="s">
        <v>502</v>
      </c>
      <c r="Q215" s="2" t="s">
        <v>150</v>
      </c>
      <c r="R215" s="2" t="s">
        <v>60</v>
      </c>
      <c r="S215" s="2" t="s">
        <v>325</v>
      </c>
      <c r="T215" s="2" t="s">
        <v>55</v>
      </c>
      <c r="U215" s="2" t="s">
        <v>89</v>
      </c>
      <c r="V215" s="2" t="s">
        <v>21</v>
      </c>
      <c r="W215" s="2" t="s">
        <v>1199</v>
      </c>
      <c r="X215" s="2" t="s">
        <v>8</v>
      </c>
      <c r="Y215" s="2" t="s">
        <v>462</v>
      </c>
      <c r="Z215" s="2" t="s">
        <v>21</v>
      </c>
      <c r="AA215" s="2" t="s">
        <v>1534</v>
      </c>
      <c r="AB215" s="2" t="s">
        <v>973</v>
      </c>
      <c r="AC215" s="2" t="s">
        <v>3093</v>
      </c>
      <c r="AD215" s="2" t="s">
        <v>3093</v>
      </c>
      <c r="AE215" s="2" t="s">
        <v>3093</v>
      </c>
      <c r="AF215" s="17" t="s">
        <v>3115</v>
      </c>
    </row>
    <row r="216" spans="1:32">
      <c r="A216" s="2">
        <v>215</v>
      </c>
      <c r="B216" s="2" t="s">
        <v>2625</v>
      </c>
      <c r="C216" s="2" t="s">
        <v>1545</v>
      </c>
      <c r="D216" s="2" t="s">
        <v>2386</v>
      </c>
      <c r="E216" s="2" t="s">
        <v>2894</v>
      </c>
      <c r="F216" s="2" t="s">
        <v>2657</v>
      </c>
      <c r="G216" s="12">
        <v>44700</v>
      </c>
      <c r="H216" s="2" t="s">
        <v>3112</v>
      </c>
      <c r="I216" s="2" t="s">
        <v>229</v>
      </c>
      <c r="J216" s="2" t="s">
        <v>55</v>
      </c>
      <c r="K216" s="2" t="s">
        <v>980</v>
      </c>
      <c r="L216" s="2" t="s">
        <v>26</v>
      </c>
      <c r="M216" s="2" t="s">
        <v>1510</v>
      </c>
      <c r="N216" s="2" t="s">
        <v>66</v>
      </c>
      <c r="O216" s="2" t="s">
        <v>325</v>
      </c>
      <c r="P216" s="2" t="s">
        <v>10</v>
      </c>
      <c r="Q216" s="2" t="s">
        <v>262</v>
      </c>
      <c r="R216" s="2" t="s">
        <v>39</v>
      </c>
      <c r="S216" s="2" t="s">
        <v>260</v>
      </c>
      <c r="T216" s="2" t="s">
        <v>18</v>
      </c>
      <c r="U216" s="2" t="s">
        <v>147</v>
      </c>
      <c r="V216" s="2" t="s">
        <v>341</v>
      </c>
      <c r="W216" s="2" t="s">
        <v>799</v>
      </c>
      <c r="X216" s="2" t="s">
        <v>341</v>
      </c>
      <c r="Y216" s="2" t="s">
        <v>1031</v>
      </c>
      <c r="Z216" s="2" t="s">
        <v>31</v>
      </c>
      <c r="AA216" s="2" t="s">
        <v>1546</v>
      </c>
      <c r="AB216" s="2" t="s">
        <v>428</v>
      </c>
      <c r="AC216" s="2" t="s">
        <v>3094</v>
      </c>
      <c r="AD216" s="2" t="s">
        <v>3093</v>
      </c>
      <c r="AE216" s="2" t="s">
        <v>3094</v>
      </c>
      <c r="AF216" s="17" t="s">
        <v>3115</v>
      </c>
    </row>
    <row r="217" spans="1:32">
      <c r="A217" s="2">
        <v>216</v>
      </c>
      <c r="B217" s="2" t="s">
        <v>2625</v>
      </c>
      <c r="C217" s="2" t="s">
        <v>1567</v>
      </c>
      <c r="D217" s="2" t="s">
        <v>2392</v>
      </c>
      <c r="E217" s="2" t="s">
        <v>2895</v>
      </c>
      <c r="F217" s="2" t="s">
        <v>2662</v>
      </c>
      <c r="G217" s="12">
        <v>44726</v>
      </c>
      <c r="H217" s="2" t="s">
        <v>3112</v>
      </c>
      <c r="I217" s="2" t="s">
        <v>737</v>
      </c>
      <c r="J217" s="2" t="s">
        <v>18</v>
      </c>
      <c r="K217" s="2" t="s">
        <v>683</v>
      </c>
      <c r="L217" s="2" t="s">
        <v>16</v>
      </c>
      <c r="M217" s="2" t="s">
        <v>1568</v>
      </c>
      <c r="N217" s="2" t="s">
        <v>18</v>
      </c>
      <c r="O217" s="2" t="s">
        <v>539</v>
      </c>
      <c r="P217" s="2" t="s">
        <v>55</v>
      </c>
      <c r="Q217" s="2" t="s">
        <v>361</v>
      </c>
      <c r="R217" s="2" t="s">
        <v>16</v>
      </c>
      <c r="S217" s="2" t="s">
        <v>243</v>
      </c>
      <c r="T217" s="2" t="s">
        <v>46</v>
      </c>
      <c r="U217" s="2" t="s">
        <v>583</v>
      </c>
      <c r="V217" s="2" t="s">
        <v>240</v>
      </c>
      <c r="W217" s="2" t="s">
        <v>182</v>
      </c>
      <c r="X217" s="2" t="s">
        <v>328</v>
      </c>
      <c r="Y217" s="2" t="s">
        <v>847</v>
      </c>
      <c r="Z217" s="2" t="s">
        <v>86</v>
      </c>
      <c r="AA217" s="2" t="s">
        <v>1478</v>
      </c>
      <c r="AB217" s="2" t="s">
        <v>877</v>
      </c>
      <c r="AC217" s="2" t="s">
        <v>2627</v>
      </c>
      <c r="AD217" s="2" t="s">
        <v>2627</v>
      </c>
      <c r="AE217" s="2" t="s">
        <v>2627</v>
      </c>
      <c r="AF217" s="17" t="s">
        <v>3115</v>
      </c>
    </row>
    <row r="218" spans="1:32">
      <c r="A218" s="2">
        <v>217</v>
      </c>
      <c r="B218" s="2" t="s">
        <v>2625</v>
      </c>
      <c r="C218" s="2" t="s">
        <v>1649</v>
      </c>
      <c r="D218" s="2" t="s">
        <v>2414</v>
      </c>
      <c r="E218" s="2" t="s">
        <v>2896</v>
      </c>
      <c r="F218" s="2" t="s">
        <v>2643</v>
      </c>
      <c r="G218" s="12">
        <v>44692</v>
      </c>
      <c r="H218" s="2" t="s">
        <v>3112</v>
      </c>
      <c r="I218" s="2" t="s">
        <v>221</v>
      </c>
      <c r="J218" s="2" t="s">
        <v>16</v>
      </c>
      <c r="K218" s="2" t="s">
        <v>1014</v>
      </c>
      <c r="L218" s="2" t="s">
        <v>34</v>
      </c>
      <c r="M218" s="2" t="s">
        <v>571</v>
      </c>
      <c r="N218" s="2" t="s">
        <v>66</v>
      </c>
      <c r="O218" s="2" t="s">
        <v>469</v>
      </c>
      <c r="P218" s="2" t="s">
        <v>10</v>
      </c>
      <c r="Q218" s="2" t="s">
        <v>90</v>
      </c>
      <c r="R218" s="2" t="s">
        <v>34</v>
      </c>
      <c r="S218" s="2" t="s">
        <v>334</v>
      </c>
      <c r="T218" s="2" t="s">
        <v>8</v>
      </c>
      <c r="U218" s="2" t="s">
        <v>114</v>
      </c>
      <c r="V218" s="2" t="s">
        <v>36</v>
      </c>
      <c r="W218" s="2" t="s">
        <v>1030</v>
      </c>
      <c r="X218" s="2" t="s">
        <v>86</v>
      </c>
      <c r="Y218" s="2" t="s">
        <v>1139</v>
      </c>
      <c r="Z218" s="2" t="s">
        <v>23</v>
      </c>
      <c r="AA218" s="2" t="s">
        <v>1651</v>
      </c>
      <c r="AB218" s="2" t="s">
        <v>1650</v>
      </c>
      <c r="AC218" s="2" t="s">
        <v>2627</v>
      </c>
      <c r="AD218" s="2" t="s">
        <v>3093</v>
      </c>
      <c r="AE218" s="2" t="s">
        <v>2627</v>
      </c>
      <c r="AF218" s="17" t="s">
        <v>3115</v>
      </c>
    </row>
    <row r="219" spans="1:32">
      <c r="A219" s="2">
        <v>218</v>
      </c>
      <c r="B219" s="2" t="s">
        <v>2625</v>
      </c>
      <c r="C219" s="2" t="s">
        <v>1741</v>
      </c>
      <c r="D219" s="2" t="s">
        <v>2441</v>
      </c>
      <c r="E219" s="2" t="s">
        <v>2897</v>
      </c>
      <c r="F219" s="2" t="s">
        <v>2657</v>
      </c>
      <c r="G219" s="12">
        <v>44747</v>
      </c>
      <c r="H219" s="2" t="s">
        <v>3113</v>
      </c>
      <c r="I219" s="2" t="s">
        <v>9</v>
      </c>
      <c r="J219" s="2" t="s">
        <v>55</v>
      </c>
      <c r="K219" s="2" t="s">
        <v>660</v>
      </c>
      <c r="L219" s="2" t="s">
        <v>34</v>
      </c>
      <c r="M219" s="2" t="s">
        <v>868</v>
      </c>
      <c r="N219" s="2" t="s">
        <v>66</v>
      </c>
      <c r="O219" s="2" t="s">
        <v>1129</v>
      </c>
      <c r="P219" s="2" t="s">
        <v>34</v>
      </c>
      <c r="Q219" s="2" t="s">
        <v>332</v>
      </c>
      <c r="R219" s="2" t="s">
        <v>55</v>
      </c>
      <c r="S219" s="2" t="s">
        <v>113</v>
      </c>
      <c r="T219" s="2" t="s">
        <v>8</v>
      </c>
      <c r="U219" s="2" t="s">
        <v>105</v>
      </c>
      <c r="V219" s="2" t="s">
        <v>171</v>
      </c>
      <c r="W219" s="2" t="s">
        <v>597</v>
      </c>
      <c r="X219" s="2" t="s">
        <v>341</v>
      </c>
      <c r="Y219" s="2" t="s">
        <v>515</v>
      </c>
      <c r="Z219" s="2" t="s">
        <v>31</v>
      </c>
      <c r="AA219" s="2" t="s">
        <v>1742</v>
      </c>
      <c r="AB219" s="2" t="s">
        <v>1729</v>
      </c>
      <c r="AC219" s="2" t="s">
        <v>3093</v>
      </c>
      <c r="AD219" s="2" t="s">
        <v>2627</v>
      </c>
      <c r="AE219" s="2" t="s">
        <v>2627</v>
      </c>
      <c r="AF219" s="17" t="s">
        <v>3115</v>
      </c>
    </row>
    <row r="220" spans="1:32">
      <c r="A220" s="2">
        <v>219</v>
      </c>
      <c r="B220" s="2" t="s">
        <v>2625</v>
      </c>
      <c r="C220" s="2" t="s">
        <v>1771</v>
      </c>
      <c r="D220" s="2" t="s">
        <v>2448</v>
      </c>
      <c r="E220" s="2" t="s">
        <v>2898</v>
      </c>
      <c r="F220" s="2" t="s">
        <v>2656</v>
      </c>
      <c r="G220" s="12">
        <v>44736</v>
      </c>
      <c r="H220" s="2" t="s">
        <v>3112</v>
      </c>
      <c r="I220" s="2" t="s">
        <v>1055</v>
      </c>
      <c r="J220" s="2" t="s">
        <v>16</v>
      </c>
      <c r="K220" s="2" t="s">
        <v>1704</v>
      </c>
      <c r="L220" s="2" t="s">
        <v>66</v>
      </c>
      <c r="M220" s="2" t="s">
        <v>618</v>
      </c>
      <c r="N220" s="2" t="s">
        <v>57</v>
      </c>
      <c r="O220" s="2" t="s">
        <v>652</v>
      </c>
      <c r="P220" s="2" t="s">
        <v>39</v>
      </c>
      <c r="Q220" s="2" t="s">
        <v>185</v>
      </c>
      <c r="R220" s="2" t="s">
        <v>16</v>
      </c>
      <c r="S220" s="2" t="s">
        <v>142</v>
      </c>
      <c r="T220" s="2" t="s">
        <v>22</v>
      </c>
      <c r="U220" s="2" t="s">
        <v>185</v>
      </c>
      <c r="V220" s="2" t="s">
        <v>86</v>
      </c>
      <c r="W220" s="2" t="s">
        <v>497</v>
      </c>
      <c r="X220" s="2" t="s">
        <v>171</v>
      </c>
      <c r="Y220" s="2" t="s">
        <v>958</v>
      </c>
      <c r="Z220" s="2" t="s">
        <v>47</v>
      </c>
      <c r="AA220" s="2" t="s">
        <v>1773</v>
      </c>
      <c r="AB220" s="2" t="s">
        <v>1772</v>
      </c>
      <c r="AC220" s="2" t="s">
        <v>3094</v>
      </c>
      <c r="AD220" s="2" t="s">
        <v>3093</v>
      </c>
      <c r="AE220" s="2" t="s">
        <v>3094</v>
      </c>
      <c r="AF220" s="17" t="s">
        <v>3115</v>
      </c>
    </row>
    <row r="221" spans="1:32">
      <c r="A221" s="2">
        <v>220</v>
      </c>
      <c r="B221" s="2" t="s">
        <v>2625</v>
      </c>
      <c r="C221" s="2" t="s">
        <v>1810</v>
      </c>
      <c r="D221" s="2" t="s">
        <v>2462</v>
      </c>
      <c r="E221" s="2" t="s">
        <v>2899</v>
      </c>
      <c r="F221" s="2" t="s">
        <v>2657</v>
      </c>
      <c r="G221" s="12">
        <v>44701</v>
      </c>
      <c r="H221" s="2" t="s">
        <v>3112</v>
      </c>
      <c r="I221" s="2" t="s">
        <v>101</v>
      </c>
      <c r="J221" s="2" t="s">
        <v>39</v>
      </c>
      <c r="K221" s="2" t="s">
        <v>1811</v>
      </c>
      <c r="L221" s="2" t="s">
        <v>26</v>
      </c>
      <c r="M221" s="2" t="s">
        <v>1456</v>
      </c>
      <c r="N221" s="2" t="s">
        <v>55</v>
      </c>
      <c r="O221" s="2" t="s">
        <v>726</v>
      </c>
      <c r="P221" s="2" t="s">
        <v>10</v>
      </c>
      <c r="Q221" s="2" t="s">
        <v>267</v>
      </c>
      <c r="R221" s="2" t="s">
        <v>34</v>
      </c>
      <c r="S221" s="2" t="s">
        <v>200</v>
      </c>
      <c r="T221" s="2" t="s">
        <v>57</v>
      </c>
      <c r="U221" s="2" t="s">
        <v>192</v>
      </c>
      <c r="V221" s="2" t="s">
        <v>36</v>
      </c>
      <c r="W221" s="2" t="s">
        <v>838</v>
      </c>
      <c r="X221" s="2" t="s">
        <v>86</v>
      </c>
      <c r="Y221" s="2" t="s">
        <v>218</v>
      </c>
      <c r="Z221" s="2" t="s">
        <v>23</v>
      </c>
      <c r="AA221" s="2" t="s">
        <v>1812</v>
      </c>
      <c r="AB221" s="2" t="s">
        <v>1809</v>
      </c>
      <c r="AC221" s="2" t="s">
        <v>3094</v>
      </c>
      <c r="AD221" s="2" t="s">
        <v>3093</v>
      </c>
      <c r="AE221" s="2" t="s">
        <v>3093</v>
      </c>
      <c r="AF221" s="17" t="s">
        <v>3115</v>
      </c>
    </row>
    <row r="222" spans="1:32">
      <c r="A222" s="2">
        <v>221</v>
      </c>
      <c r="B222" s="2" t="s">
        <v>2625</v>
      </c>
      <c r="C222" s="2" t="s">
        <v>1822</v>
      </c>
      <c r="D222" s="2" t="s">
        <v>2466</v>
      </c>
      <c r="E222" s="2" t="s">
        <v>2900</v>
      </c>
      <c r="F222" s="2" t="s">
        <v>2661</v>
      </c>
      <c r="G222" s="12">
        <v>44718</v>
      </c>
      <c r="H222" s="2" t="s">
        <v>3112</v>
      </c>
      <c r="I222" s="2" t="s">
        <v>459</v>
      </c>
      <c r="J222" s="2" t="s">
        <v>8</v>
      </c>
      <c r="K222" s="2" t="s">
        <v>107</v>
      </c>
      <c r="L222" s="2" t="s">
        <v>21</v>
      </c>
      <c r="M222" s="2" t="s">
        <v>984</v>
      </c>
      <c r="N222" s="2" t="s">
        <v>8</v>
      </c>
      <c r="O222" s="2" t="s">
        <v>915</v>
      </c>
      <c r="P222" s="2" t="s">
        <v>66</v>
      </c>
      <c r="Q222" s="2" t="s">
        <v>548</v>
      </c>
      <c r="R222" s="2" t="s">
        <v>21</v>
      </c>
      <c r="S222" s="2" t="s">
        <v>606</v>
      </c>
      <c r="T222" s="2" t="s">
        <v>35</v>
      </c>
      <c r="U222" s="2" t="s">
        <v>492</v>
      </c>
      <c r="V222" s="2" t="s">
        <v>86</v>
      </c>
      <c r="W222" s="2" t="s">
        <v>1213</v>
      </c>
      <c r="X222" s="2" t="s">
        <v>171</v>
      </c>
      <c r="Y222" s="2" t="s">
        <v>915</v>
      </c>
      <c r="Z222" s="2" t="s">
        <v>36</v>
      </c>
      <c r="AA222" s="2" t="s">
        <v>1303</v>
      </c>
      <c r="AB222" s="2" t="s">
        <v>1694</v>
      </c>
      <c r="AC222" s="2" t="s">
        <v>3093</v>
      </c>
      <c r="AD222" s="2" t="s">
        <v>2627</v>
      </c>
      <c r="AE222" s="2" t="s">
        <v>2627</v>
      </c>
      <c r="AF222" s="17" t="s">
        <v>3096</v>
      </c>
    </row>
    <row r="223" spans="1:32">
      <c r="A223" s="2">
        <v>222</v>
      </c>
      <c r="B223" s="2" t="s">
        <v>2625</v>
      </c>
      <c r="C223" s="2" t="s">
        <v>1853</v>
      </c>
      <c r="D223" s="2" t="s">
        <v>2478</v>
      </c>
      <c r="E223" s="2" t="s">
        <v>2901</v>
      </c>
      <c r="F223" s="2" t="s">
        <v>2640</v>
      </c>
      <c r="G223" s="12">
        <v>44683</v>
      </c>
      <c r="H223" s="2" t="s">
        <v>3112</v>
      </c>
      <c r="I223" s="2" t="s">
        <v>172</v>
      </c>
      <c r="J223" s="2" t="s">
        <v>26</v>
      </c>
      <c r="K223" s="2" t="s">
        <v>1266</v>
      </c>
      <c r="L223" s="2" t="s">
        <v>13</v>
      </c>
      <c r="M223" s="2" t="s">
        <v>1854</v>
      </c>
      <c r="N223" s="2" t="s">
        <v>13</v>
      </c>
      <c r="O223" s="2" t="s">
        <v>471</v>
      </c>
      <c r="P223" s="2" t="s">
        <v>314</v>
      </c>
      <c r="Q223" s="2" t="s">
        <v>246</v>
      </c>
      <c r="R223" s="2" t="s">
        <v>13</v>
      </c>
      <c r="S223" s="2" t="s">
        <v>190</v>
      </c>
      <c r="T223" s="2" t="s">
        <v>57</v>
      </c>
      <c r="U223" s="2" t="s">
        <v>994</v>
      </c>
      <c r="V223" s="2" t="s">
        <v>36</v>
      </c>
      <c r="W223" s="2" t="s">
        <v>370</v>
      </c>
      <c r="X223" s="2" t="s">
        <v>86</v>
      </c>
      <c r="Y223" s="2" t="s">
        <v>462</v>
      </c>
      <c r="Z223" s="2" t="s">
        <v>22</v>
      </c>
      <c r="AA223" s="2" t="s">
        <v>1855</v>
      </c>
      <c r="AB223" s="2" t="s">
        <v>1544</v>
      </c>
      <c r="AC223" s="2" t="s">
        <v>2627</v>
      </c>
      <c r="AD223" s="2" t="s">
        <v>2627</v>
      </c>
      <c r="AE223" s="2" t="s">
        <v>3093</v>
      </c>
      <c r="AF223" s="17" t="s">
        <v>3115</v>
      </c>
    </row>
    <row r="224" spans="1:32">
      <c r="A224" s="2">
        <v>223</v>
      </c>
      <c r="B224" s="2" t="s">
        <v>2625</v>
      </c>
      <c r="C224" s="2" t="s">
        <v>1866</v>
      </c>
      <c r="D224" s="2" t="s">
        <v>2482</v>
      </c>
      <c r="E224" s="2" t="s">
        <v>2902</v>
      </c>
      <c r="F224" s="2" t="s">
        <v>2657</v>
      </c>
      <c r="G224" s="12">
        <v>44719</v>
      </c>
      <c r="H224" s="2" t="s">
        <v>3112</v>
      </c>
      <c r="I224" s="2" t="s">
        <v>368</v>
      </c>
      <c r="J224" s="2" t="s">
        <v>55</v>
      </c>
      <c r="K224" s="2" t="s">
        <v>604</v>
      </c>
      <c r="L224" s="2" t="s">
        <v>26</v>
      </c>
      <c r="M224" s="2" t="s">
        <v>1417</v>
      </c>
      <c r="N224" s="2" t="s">
        <v>55</v>
      </c>
      <c r="O224" s="2" t="s">
        <v>958</v>
      </c>
      <c r="P224" s="2" t="s">
        <v>26</v>
      </c>
      <c r="Q224" s="2" t="s">
        <v>758</v>
      </c>
      <c r="R224" s="2" t="s">
        <v>39</v>
      </c>
      <c r="S224" s="2" t="s">
        <v>376</v>
      </c>
      <c r="T224" s="2" t="s">
        <v>18</v>
      </c>
      <c r="U224" s="2" t="s">
        <v>837</v>
      </c>
      <c r="V224" s="2" t="s">
        <v>341</v>
      </c>
      <c r="W224" s="2" t="s">
        <v>547</v>
      </c>
      <c r="X224" s="2" t="s">
        <v>341</v>
      </c>
      <c r="Y224" s="2" t="s">
        <v>939</v>
      </c>
      <c r="Z224" s="2" t="s">
        <v>31</v>
      </c>
      <c r="AA224" s="2" t="s">
        <v>1867</v>
      </c>
      <c r="AB224" s="2" t="s">
        <v>1767</v>
      </c>
      <c r="AC224" s="2" t="s">
        <v>3093</v>
      </c>
      <c r="AD224" s="2" t="s">
        <v>2627</v>
      </c>
      <c r="AE224" s="2" t="s">
        <v>3094</v>
      </c>
      <c r="AF224" s="17" t="s">
        <v>3115</v>
      </c>
    </row>
    <row r="225" spans="1:32">
      <c r="A225" s="2">
        <v>224</v>
      </c>
      <c r="B225" s="2" t="s">
        <v>2625</v>
      </c>
      <c r="C225" s="2" t="s">
        <v>1869</v>
      </c>
      <c r="D225" s="2" t="s">
        <v>2484</v>
      </c>
      <c r="E225" s="2" t="s">
        <v>2903</v>
      </c>
      <c r="F225" s="2" t="s">
        <v>2641</v>
      </c>
      <c r="G225" s="12">
        <v>44707</v>
      </c>
      <c r="H225" s="2" t="s">
        <v>3112</v>
      </c>
      <c r="I225" s="2" t="s">
        <v>212</v>
      </c>
      <c r="J225" s="2" t="s">
        <v>55</v>
      </c>
      <c r="K225" s="2" t="s">
        <v>335</v>
      </c>
      <c r="L225" s="2" t="s">
        <v>26</v>
      </c>
      <c r="M225" s="2" t="s">
        <v>937</v>
      </c>
      <c r="N225" s="2" t="s">
        <v>39</v>
      </c>
      <c r="O225" s="2" t="s">
        <v>620</v>
      </c>
      <c r="P225" s="2" t="s">
        <v>11</v>
      </c>
      <c r="Q225" s="2" t="s">
        <v>43</v>
      </c>
      <c r="R225" s="2" t="s">
        <v>26</v>
      </c>
      <c r="S225" s="2" t="s">
        <v>93</v>
      </c>
      <c r="T225" s="2" t="s">
        <v>18</v>
      </c>
      <c r="U225" s="2" t="s">
        <v>492</v>
      </c>
      <c r="V225" s="2" t="s">
        <v>31</v>
      </c>
      <c r="W225" s="2" t="s">
        <v>1230</v>
      </c>
      <c r="X225" s="2" t="s">
        <v>47</v>
      </c>
      <c r="Y225" s="2" t="s">
        <v>555</v>
      </c>
      <c r="Z225" s="2" t="s">
        <v>37</v>
      </c>
      <c r="AA225" s="2" t="s">
        <v>1408</v>
      </c>
      <c r="AB225" s="2" t="s">
        <v>1348</v>
      </c>
      <c r="AC225" s="2" t="s">
        <v>3093</v>
      </c>
      <c r="AD225" s="2" t="s">
        <v>3093</v>
      </c>
      <c r="AE225" s="2" t="s">
        <v>3093</v>
      </c>
      <c r="AF225" s="17" t="s">
        <v>3096</v>
      </c>
    </row>
    <row r="226" spans="1:32">
      <c r="A226" s="2">
        <v>225</v>
      </c>
      <c r="B226" s="2" t="s">
        <v>2625</v>
      </c>
      <c r="C226" s="2" t="s">
        <v>1939</v>
      </c>
      <c r="D226" s="2" t="s">
        <v>2513</v>
      </c>
      <c r="E226" s="2" t="s">
        <v>2904</v>
      </c>
      <c r="F226" s="2" t="s">
        <v>2643</v>
      </c>
      <c r="G226" s="12">
        <v>44684</v>
      </c>
      <c r="H226" s="2" t="s">
        <v>3112</v>
      </c>
      <c r="I226" s="2" t="s">
        <v>507</v>
      </c>
      <c r="J226" s="2" t="s">
        <v>66</v>
      </c>
      <c r="K226" s="2" t="s">
        <v>544</v>
      </c>
      <c r="L226" s="2" t="s">
        <v>26</v>
      </c>
      <c r="M226" s="2" t="s">
        <v>452</v>
      </c>
      <c r="N226" s="2" t="s">
        <v>10</v>
      </c>
      <c r="O226" s="2" t="s">
        <v>575</v>
      </c>
      <c r="P226" s="2" t="s">
        <v>13</v>
      </c>
      <c r="Q226" s="2" t="s">
        <v>53</v>
      </c>
      <c r="R226" s="2" t="s">
        <v>10</v>
      </c>
      <c r="S226" s="2" t="s">
        <v>194</v>
      </c>
      <c r="T226" s="2" t="s">
        <v>29</v>
      </c>
      <c r="U226" s="2" t="s">
        <v>837</v>
      </c>
      <c r="V226" s="2" t="s">
        <v>36</v>
      </c>
      <c r="W226" s="2" t="s">
        <v>912</v>
      </c>
      <c r="X226" s="2" t="s">
        <v>86</v>
      </c>
      <c r="Y226" s="2" t="s">
        <v>1139</v>
      </c>
      <c r="Z226" s="2" t="s">
        <v>72</v>
      </c>
      <c r="AA226" s="2" t="s">
        <v>1941</v>
      </c>
      <c r="AB226" s="2" t="s">
        <v>1940</v>
      </c>
      <c r="AC226" s="2" t="s">
        <v>3093</v>
      </c>
      <c r="AD226" s="2" t="s">
        <v>3093</v>
      </c>
      <c r="AE226" s="2" t="s">
        <v>3093</v>
      </c>
      <c r="AF226" s="17" t="s">
        <v>3115</v>
      </c>
    </row>
    <row r="227" spans="1:32">
      <c r="A227" s="2">
        <v>226</v>
      </c>
      <c r="B227" s="2" t="s">
        <v>2625</v>
      </c>
      <c r="C227" s="2" t="s">
        <v>1992</v>
      </c>
      <c r="D227" s="2" t="s">
        <v>2534</v>
      </c>
      <c r="E227" s="2" t="s">
        <v>2905</v>
      </c>
      <c r="F227" s="2" t="s">
        <v>2643</v>
      </c>
      <c r="G227" s="12">
        <v>44685</v>
      </c>
      <c r="H227" s="2" t="s">
        <v>3112</v>
      </c>
      <c r="I227" s="2" t="s">
        <v>203</v>
      </c>
      <c r="J227" s="2" t="s">
        <v>16</v>
      </c>
      <c r="K227" s="2" t="s">
        <v>780</v>
      </c>
      <c r="L227" s="2" t="s">
        <v>34</v>
      </c>
      <c r="M227" s="2" t="s">
        <v>1691</v>
      </c>
      <c r="N227" s="2" t="s">
        <v>26</v>
      </c>
      <c r="O227" s="2" t="s">
        <v>864</v>
      </c>
      <c r="P227" s="2" t="s">
        <v>13</v>
      </c>
      <c r="Q227" s="2" t="s">
        <v>424</v>
      </c>
      <c r="R227" s="2" t="s">
        <v>26</v>
      </c>
      <c r="S227" s="2" t="s">
        <v>241</v>
      </c>
      <c r="T227" s="2" t="s">
        <v>22</v>
      </c>
      <c r="U227" s="2" t="s">
        <v>307</v>
      </c>
      <c r="V227" s="2" t="s">
        <v>341</v>
      </c>
      <c r="W227" s="2" t="s">
        <v>98</v>
      </c>
      <c r="X227" s="2" t="s">
        <v>341</v>
      </c>
      <c r="Y227" s="2" t="s">
        <v>454</v>
      </c>
      <c r="Z227" s="2" t="s">
        <v>37</v>
      </c>
      <c r="AA227" s="2" t="s">
        <v>1994</v>
      </c>
      <c r="AB227" s="2" t="s">
        <v>1993</v>
      </c>
      <c r="AC227" s="2" t="s">
        <v>3093</v>
      </c>
      <c r="AD227" s="2" t="s">
        <v>3094</v>
      </c>
      <c r="AE227" s="2" t="s">
        <v>3093</v>
      </c>
      <c r="AF227" s="17" t="s">
        <v>3115</v>
      </c>
    </row>
    <row r="228" spans="1:32">
      <c r="A228" s="2">
        <v>227</v>
      </c>
      <c r="B228" s="2" t="s">
        <v>2625</v>
      </c>
      <c r="C228" s="2" t="s">
        <v>2001</v>
      </c>
      <c r="D228" s="2" t="s">
        <v>2537</v>
      </c>
      <c r="E228" s="2" t="s">
        <v>2906</v>
      </c>
      <c r="F228" s="2" t="s">
        <v>2657</v>
      </c>
      <c r="G228" s="12">
        <v>44736</v>
      </c>
      <c r="H228" s="2" t="s">
        <v>3112</v>
      </c>
      <c r="I228" s="2" t="s">
        <v>346</v>
      </c>
      <c r="J228" s="2" t="s">
        <v>55</v>
      </c>
      <c r="K228" s="2" t="s">
        <v>774</v>
      </c>
      <c r="L228" s="2" t="s">
        <v>26</v>
      </c>
      <c r="M228" s="2" t="s">
        <v>677</v>
      </c>
      <c r="N228" s="2" t="s">
        <v>55</v>
      </c>
      <c r="O228" s="2" t="s">
        <v>1025</v>
      </c>
      <c r="P228" s="2" t="s">
        <v>26</v>
      </c>
      <c r="Q228" s="2" t="s">
        <v>343</v>
      </c>
      <c r="R228" s="2" t="s">
        <v>39</v>
      </c>
      <c r="S228" s="2" t="s">
        <v>138</v>
      </c>
      <c r="T228" s="2" t="s">
        <v>18</v>
      </c>
      <c r="U228" s="2" t="s">
        <v>324</v>
      </c>
      <c r="V228" s="2" t="s">
        <v>240</v>
      </c>
      <c r="W228" s="2" t="s">
        <v>779</v>
      </c>
      <c r="X228" s="2" t="s">
        <v>328</v>
      </c>
      <c r="Y228" s="2" t="s">
        <v>1139</v>
      </c>
      <c r="Z228" s="2" t="s">
        <v>31</v>
      </c>
      <c r="AA228" s="2" t="s">
        <v>2002</v>
      </c>
      <c r="AB228" s="2" t="s">
        <v>1999</v>
      </c>
      <c r="AC228" s="2" t="s">
        <v>3093</v>
      </c>
      <c r="AD228" s="2" t="s">
        <v>2627</v>
      </c>
      <c r="AE228" s="2" t="s">
        <v>3093</v>
      </c>
      <c r="AF228" s="17" t="s">
        <v>3115</v>
      </c>
    </row>
    <row r="229" spans="1:32">
      <c r="A229" s="2">
        <v>228</v>
      </c>
      <c r="B229" s="2" t="s">
        <v>2625</v>
      </c>
      <c r="C229" s="2" t="s">
        <v>2066</v>
      </c>
      <c r="D229" s="2" t="s">
        <v>2565</v>
      </c>
      <c r="E229" s="2" t="s">
        <v>2907</v>
      </c>
      <c r="F229" s="2" t="s">
        <v>2641</v>
      </c>
      <c r="G229" s="12">
        <v>44682</v>
      </c>
      <c r="H229" s="2" t="s">
        <v>3112</v>
      </c>
      <c r="I229" s="2" t="s">
        <v>207</v>
      </c>
      <c r="J229" s="2" t="s">
        <v>39</v>
      </c>
      <c r="K229" s="2" t="s">
        <v>608</v>
      </c>
      <c r="L229" s="2" t="s">
        <v>10</v>
      </c>
      <c r="M229" s="2" t="s">
        <v>1161</v>
      </c>
      <c r="N229" s="2" t="s">
        <v>10</v>
      </c>
      <c r="O229" s="2" t="s">
        <v>386</v>
      </c>
      <c r="P229" s="2" t="s">
        <v>13</v>
      </c>
      <c r="Q229" s="2" t="s">
        <v>229</v>
      </c>
      <c r="R229" s="2" t="s">
        <v>10</v>
      </c>
      <c r="S229" s="2" t="s">
        <v>624</v>
      </c>
      <c r="T229" s="2" t="s">
        <v>8</v>
      </c>
      <c r="U229" s="2" t="s">
        <v>748</v>
      </c>
      <c r="V229" s="2" t="s">
        <v>31</v>
      </c>
      <c r="W229" s="2" t="s">
        <v>635</v>
      </c>
      <c r="X229" s="2" t="s">
        <v>47</v>
      </c>
      <c r="Y229" s="2" t="s">
        <v>193</v>
      </c>
      <c r="Z229" s="2" t="s">
        <v>72</v>
      </c>
      <c r="AA229" s="2" t="s">
        <v>1458</v>
      </c>
      <c r="AB229" s="2" t="s">
        <v>1920</v>
      </c>
      <c r="AC229" s="2" t="s">
        <v>3094</v>
      </c>
      <c r="AD229" s="2" t="s">
        <v>2627</v>
      </c>
      <c r="AE229" s="2" t="s">
        <v>3093</v>
      </c>
      <c r="AF229" s="17" t="s">
        <v>3096</v>
      </c>
    </row>
    <row r="230" spans="1:32">
      <c r="A230" s="2">
        <v>229</v>
      </c>
      <c r="B230" s="2" t="s">
        <v>2625</v>
      </c>
      <c r="C230" s="2" t="s">
        <v>2067</v>
      </c>
      <c r="D230" s="2" t="s">
        <v>2566</v>
      </c>
      <c r="E230" s="2" t="s">
        <v>2908</v>
      </c>
      <c r="F230" s="2" t="s">
        <v>2656</v>
      </c>
      <c r="G230" s="12">
        <v>44738</v>
      </c>
      <c r="H230" s="2" t="s">
        <v>3112</v>
      </c>
      <c r="I230" s="2" t="s">
        <v>700</v>
      </c>
      <c r="J230" s="2" t="s">
        <v>66</v>
      </c>
      <c r="K230" s="2" t="s">
        <v>321</v>
      </c>
      <c r="L230" s="2" t="s">
        <v>55</v>
      </c>
      <c r="M230" s="2" t="s">
        <v>1357</v>
      </c>
      <c r="N230" s="2" t="s">
        <v>57</v>
      </c>
      <c r="O230" s="2" t="s">
        <v>1074</v>
      </c>
      <c r="P230" s="2" t="s">
        <v>39</v>
      </c>
      <c r="Q230" s="2" t="s">
        <v>256</v>
      </c>
      <c r="R230" s="2" t="s">
        <v>66</v>
      </c>
      <c r="S230" s="2" t="s">
        <v>325</v>
      </c>
      <c r="T230" s="2" t="s">
        <v>29</v>
      </c>
      <c r="U230" s="2" t="s">
        <v>332</v>
      </c>
      <c r="V230" s="2" t="s">
        <v>36</v>
      </c>
      <c r="W230" s="2" t="s">
        <v>912</v>
      </c>
      <c r="X230" s="2" t="s">
        <v>86</v>
      </c>
      <c r="Y230" s="2" t="s">
        <v>894</v>
      </c>
      <c r="Z230" s="2" t="s">
        <v>31</v>
      </c>
      <c r="AA230" s="2" t="s">
        <v>2069</v>
      </c>
      <c r="AB230" s="2" t="s">
        <v>2068</v>
      </c>
      <c r="AC230" s="2" t="s">
        <v>3093</v>
      </c>
      <c r="AD230" s="2" t="s">
        <v>3093</v>
      </c>
      <c r="AE230" s="2" t="s">
        <v>2627</v>
      </c>
      <c r="AF230" s="17" t="s">
        <v>3115</v>
      </c>
    </row>
    <row r="231" spans="1:32">
      <c r="A231" s="2">
        <v>230</v>
      </c>
      <c r="B231" s="2" t="s">
        <v>2624</v>
      </c>
      <c r="C231" s="2" t="s">
        <v>488</v>
      </c>
      <c r="D231" s="2" t="s">
        <v>2225</v>
      </c>
      <c r="E231" s="2" t="s">
        <v>2909</v>
      </c>
      <c r="F231" s="2" t="s">
        <v>2647</v>
      </c>
      <c r="G231" s="12">
        <v>44680</v>
      </c>
      <c r="H231" s="2" t="s">
        <v>3112</v>
      </c>
      <c r="I231" s="2" t="s">
        <v>28</v>
      </c>
      <c r="J231" s="2" t="s">
        <v>11</v>
      </c>
      <c r="K231" s="2" t="s">
        <v>493</v>
      </c>
      <c r="L231" s="2" t="s">
        <v>314</v>
      </c>
      <c r="M231" s="2" t="s">
        <v>490</v>
      </c>
      <c r="N231" s="2" t="s">
        <v>13</v>
      </c>
      <c r="O231" s="2" t="s">
        <v>491</v>
      </c>
      <c r="P231" s="2" t="s">
        <v>13</v>
      </c>
      <c r="Q231" s="2" t="s">
        <v>256</v>
      </c>
      <c r="R231" s="2" t="s">
        <v>13</v>
      </c>
      <c r="S231" s="2" t="s">
        <v>236</v>
      </c>
      <c r="T231" s="2" t="s">
        <v>66</v>
      </c>
      <c r="U231" s="2" t="s">
        <v>147</v>
      </c>
      <c r="V231" s="2" t="s">
        <v>8</v>
      </c>
      <c r="W231" s="2" t="s">
        <v>492</v>
      </c>
      <c r="X231" s="2" t="s">
        <v>29</v>
      </c>
      <c r="Y231" s="2" t="s">
        <v>182</v>
      </c>
      <c r="Z231" s="2" t="s">
        <v>57</v>
      </c>
      <c r="AA231" s="2" t="s">
        <v>494</v>
      </c>
      <c r="AB231" s="2" t="s">
        <v>489</v>
      </c>
      <c r="AC231" s="2" t="s">
        <v>2627</v>
      </c>
      <c r="AD231" s="2" t="s">
        <v>3093</v>
      </c>
      <c r="AE231" s="2" t="s">
        <v>3093</v>
      </c>
      <c r="AF231" s="17" t="s">
        <v>3115</v>
      </c>
    </row>
    <row r="232" spans="1:32">
      <c r="A232" s="2">
        <v>231</v>
      </c>
      <c r="B232" s="2" t="s">
        <v>2624</v>
      </c>
      <c r="C232" s="2" t="s">
        <v>717</v>
      </c>
      <c r="D232" s="2" t="s">
        <v>2247</v>
      </c>
      <c r="E232" s="2" t="s">
        <v>2910</v>
      </c>
      <c r="F232" s="2" t="s">
        <v>2631</v>
      </c>
      <c r="G232" s="12">
        <v>44680</v>
      </c>
      <c r="H232" s="2" t="s">
        <v>3112</v>
      </c>
      <c r="I232" s="2" t="s">
        <v>203</v>
      </c>
      <c r="J232" s="2" t="s">
        <v>16</v>
      </c>
      <c r="K232" s="2" t="s">
        <v>721</v>
      </c>
      <c r="L232" s="2" t="s">
        <v>26</v>
      </c>
      <c r="M232" s="2" t="s">
        <v>719</v>
      </c>
      <c r="N232" s="2" t="s">
        <v>34</v>
      </c>
      <c r="O232" s="2" t="s">
        <v>227</v>
      </c>
      <c r="P232" s="2" t="s">
        <v>13</v>
      </c>
      <c r="Q232" s="2" t="s">
        <v>568</v>
      </c>
      <c r="R232" s="2" t="s">
        <v>26</v>
      </c>
      <c r="S232" s="2" t="s">
        <v>220</v>
      </c>
      <c r="T232" s="2" t="s">
        <v>8</v>
      </c>
      <c r="U232" s="2" t="s">
        <v>369</v>
      </c>
      <c r="V232" s="2" t="s">
        <v>47</v>
      </c>
      <c r="W232" s="2" t="s">
        <v>720</v>
      </c>
      <c r="X232" s="2" t="s">
        <v>47</v>
      </c>
      <c r="Y232" s="2" t="s">
        <v>277</v>
      </c>
      <c r="Z232" s="2" t="s">
        <v>72</v>
      </c>
      <c r="AA232" s="2" t="s">
        <v>722</v>
      </c>
      <c r="AB232" s="2" t="s">
        <v>718</v>
      </c>
      <c r="AC232" s="2" t="s">
        <v>3093</v>
      </c>
      <c r="AD232" s="2" t="s">
        <v>3093</v>
      </c>
      <c r="AE232" s="2" t="s">
        <v>3093</v>
      </c>
      <c r="AF232" s="17" t="s">
        <v>3096</v>
      </c>
    </row>
    <row r="233" spans="1:32">
      <c r="A233" s="2">
        <v>232</v>
      </c>
      <c r="B233" s="2" t="s">
        <v>2624</v>
      </c>
      <c r="C233" s="2" t="s">
        <v>776</v>
      </c>
      <c r="D233" s="2" t="s">
        <v>2252</v>
      </c>
      <c r="E233" s="2" t="s">
        <v>2911</v>
      </c>
      <c r="F233" s="2" t="s">
        <v>2636</v>
      </c>
      <c r="G233" s="12">
        <v>44685</v>
      </c>
      <c r="H233" s="2" t="s">
        <v>3112</v>
      </c>
      <c r="I233" s="2" t="s">
        <v>225</v>
      </c>
      <c r="J233" s="2" t="s">
        <v>26</v>
      </c>
      <c r="K233" s="2" t="s">
        <v>780</v>
      </c>
      <c r="L233" s="2" t="s">
        <v>13</v>
      </c>
      <c r="M233" s="2" t="s">
        <v>778</v>
      </c>
      <c r="N233" s="2" t="s">
        <v>11</v>
      </c>
      <c r="O233" s="2" t="s">
        <v>439</v>
      </c>
      <c r="P233" s="2" t="s">
        <v>13</v>
      </c>
      <c r="Q233" s="2" t="s">
        <v>41</v>
      </c>
      <c r="R233" s="2" t="s">
        <v>11</v>
      </c>
      <c r="S233" s="2" t="s">
        <v>334</v>
      </c>
      <c r="T233" s="2" t="s">
        <v>66</v>
      </c>
      <c r="U233" s="2" t="s">
        <v>324</v>
      </c>
      <c r="V233" s="2" t="s">
        <v>57</v>
      </c>
      <c r="W233" s="2" t="s">
        <v>779</v>
      </c>
      <c r="X233" s="2" t="s">
        <v>18</v>
      </c>
      <c r="Y233" s="2" t="s">
        <v>269</v>
      </c>
      <c r="Z233" s="2" t="s">
        <v>21</v>
      </c>
      <c r="AA233" s="2" t="s">
        <v>781</v>
      </c>
      <c r="AB233" s="2" t="s">
        <v>777</v>
      </c>
      <c r="AC233" s="2" t="s">
        <v>3093</v>
      </c>
      <c r="AD233" s="2" t="s">
        <v>3093</v>
      </c>
      <c r="AE233" s="2" t="s">
        <v>3093</v>
      </c>
      <c r="AF233" s="17" t="s">
        <v>3115</v>
      </c>
    </row>
    <row r="234" spans="1:32">
      <c r="A234" s="2">
        <v>233</v>
      </c>
      <c r="B234" s="2" t="s">
        <v>2624</v>
      </c>
      <c r="C234" s="2" t="s">
        <v>866</v>
      </c>
      <c r="D234" s="2" t="s">
        <v>2262</v>
      </c>
      <c r="E234" s="2" t="s">
        <v>2912</v>
      </c>
      <c r="F234" s="2" t="s">
        <v>2649</v>
      </c>
      <c r="G234" s="12">
        <v>44683</v>
      </c>
      <c r="H234" s="2" t="s">
        <v>3111</v>
      </c>
      <c r="I234" s="2" t="s">
        <v>38</v>
      </c>
      <c r="J234" s="2" t="s">
        <v>16</v>
      </c>
      <c r="K234" s="2" t="s">
        <v>870</v>
      </c>
      <c r="L234" s="2" t="s">
        <v>26</v>
      </c>
      <c r="M234" s="2" t="s">
        <v>868</v>
      </c>
      <c r="N234" s="2" t="s">
        <v>26</v>
      </c>
      <c r="O234" s="2" t="s">
        <v>223</v>
      </c>
      <c r="P234" s="2" t="s">
        <v>13</v>
      </c>
      <c r="Q234" s="2" t="s">
        <v>380</v>
      </c>
      <c r="R234" s="2" t="s">
        <v>10</v>
      </c>
      <c r="S234" s="2" t="s">
        <v>539</v>
      </c>
      <c r="T234" s="2" t="s">
        <v>8</v>
      </c>
      <c r="U234" s="2" t="s">
        <v>192</v>
      </c>
      <c r="V234" s="2" t="s">
        <v>47</v>
      </c>
      <c r="W234" s="2" t="s">
        <v>869</v>
      </c>
      <c r="X234" s="2" t="s">
        <v>47</v>
      </c>
      <c r="Y234" s="2" t="s">
        <v>266</v>
      </c>
      <c r="Z234" s="2" t="s">
        <v>35</v>
      </c>
      <c r="AA234" s="2" t="s">
        <v>871</v>
      </c>
      <c r="AB234" s="2" t="s">
        <v>867</v>
      </c>
      <c r="AC234" s="2" t="s">
        <v>3093</v>
      </c>
      <c r="AD234" s="2" t="s">
        <v>3093</v>
      </c>
      <c r="AE234" s="2" t="s">
        <v>3094</v>
      </c>
      <c r="AF234" s="17" t="s">
        <v>3115</v>
      </c>
    </row>
    <row r="235" spans="1:32">
      <c r="A235" s="2">
        <v>234</v>
      </c>
      <c r="B235" s="2" t="s">
        <v>2624</v>
      </c>
      <c r="C235" s="2" t="s">
        <v>926</v>
      </c>
      <c r="D235" s="2" t="s">
        <v>2269</v>
      </c>
      <c r="E235" s="2" t="s">
        <v>2913</v>
      </c>
      <c r="F235" s="2" t="s">
        <v>2647</v>
      </c>
      <c r="G235" s="12">
        <v>44692</v>
      </c>
      <c r="H235" s="2" t="s">
        <v>3112</v>
      </c>
      <c r="I235" s="2" t="s">
        <v>387</v>
      </c>
      <c r="J235" s="2" t="s">
        <v>16</v>
      </c>
      <c r="K235" s="2" t="s">
        <v>825</v>
      </c>
      <c r="L235" s="2" t="s">
        <v>34</v>
      </c>
      <c r="M235" s="2" t="s">
        <v>927</v>
      </c>
      <c r="N235" s="2" t="s">
        <v>26</v>
      </c>
      <c r="O235" s="2" t="s">
        <v>254</v>
      </c>
      <c r="P235" s="2" t="s">
        <v>11</v>
      </c>
      <c r="Q235" s="2" t="s">
        <v>507</v>
      </c>
      <c r="R235" s="2" t="s">
        <v>26</v>
      </c>
      <c r="S235" s="2" t="s">
        <v>464</v>
      </c>
      <c r="T235" s="2" t="s">
        <v>29</v>
      </c>
      <c r="U235" s="2" t="s">
        <v>30</v>
      </c>
      <c r="V235" s="2" t="s">
        <v>47</v>
      </c>
      <c r="W235" s="2" t="s">
        <v>150</v>
      </c>
      <c r="X235" s="2" t="s">
        <v>36</v>
      </c>
      <c r="Y235" s="2" t="s">
        <v>542</v>
      </c>
      <c r="Z235" s="2" t="s">
        <v>72</v>
      </c>
      <c r="AA235" s="2" t="s">
        <v>736</v>
      </c>
      <c r="AB235" s="2" t="s">
        <v>924</v>
      </c>
      <c r="AC235" s="2" t="s">
        <v>3094</v>
      </c>
      <c r="AD235" s="2" t="s">
        <v>3094</v>
      </c>
      <c r="AE235" s="2" t="s">
        <v>3093</v>
      </c>
      <c r="AF235" s="17" t="s">
        <v>3096</v>
      </c>
    </row>
    <row r="236" spans="1:32">
      <c r="A236" s="2">
        <v>235</v>
      </c>
      <c r="B236" s="2" t="s">
        <v>2624</v>
      </c>
      <c r="C236" s="2" t="s">
        <v>1098</v>
      </c>
      <c r="D236" s="2" t="s">
        <v>2295</v>
      </c>
      <c r="E236" s="2" t="s">
        <v>2914</v>
      </c>
      <c r="F236" s="2" t="s">
        <v>2647</v>
      </c>
      <c r="G236" s="12">
        <v>44683</v>
      </c>
      <c r="H236" s="2" t="s">
        <v>3113</v>
      </c>
      <c r="I236" s="2" t="s">
        <v>288</v>
      </c>
      <c r="J236" s="2" t="s">
        <v>10</v>
      </c>
      <c r="K236" s="2" t="s">
        <v>1103</v>
      </c>
      <c r="L236" s="2" t="s">
        <v>13</v>
      </c>
      <c r="M236" s="2" t="s">
        <v>1100</v>
      </c>
      <c r="N236" s="2" t="s">
        <v>11</v>
      </c>
      <c r="O236" s="2" t="s">
        <v>993</v>
      </c>
      <c r="P236" s="2" t="s">
        <v>11</v>
      </c>
      <c r="Q236" s="2" t="s">
        <v>1101</v>
      </c>
      <c r="R236" s="2" t="s">
        <v>11</v>
      </c>
      <c r="S236" s="2" t="s">
        <v>884</v>
      </c>
      <c r="T236" s="2" t="s">
        <v>66</v>
      </c>
      <c r="U236" s="2" t="s">
        <v>28</v>
      </c>
      <c r="V236" s="2" t="s">
        <v>18</v>
      </c>
      <c r="W236" s="2" t="s">
        <v>1102</v>
      </c>
      <c r="X236" s="2" t="s">
        <v>8</v>
      </c>
      <c r="Y236" s="2" t="s">
        <v>427</v>
      </c>
      <c r="Z236" s="2" t="s">
        <v>57</v>
      </c>
      <c r="AA236" s="2" t="s">
        <v>1104</v>
      </c>
      <c r="AB236" s="2" t="s">
        <v>1099</v>
      </c>
      <c r="AC236" s="2" t="s">
        <v>3093</v>
      </c>
      <c r="AD236" s="2" t="s">
        <v>2627</v>
      </c>
      <c r="AE236" s="2" t="s">
        <v>3093</v>
      </c>
      <c r="AF236" s="17" t="s">
        <v>3096</v>
      </c>
    </row>
    <row r="237" spans="1:32">
      <c r="A237" s="2">
        <v>236</v>
      </c>
      <c r="B237" s="2" t="s">
        <v>2624</v>
      </c>
      <c r="C237" s="2" t="s">
        <v>1158</v>
      </c>
      <c r="D237" s="2" t="s">
        <v>2304</v>
      </c>
      <c r="E237" s="2" t="s">
        <v>2915</v>
      </c>
      <c r="F237" s="2" t="s">
        <v>2647</v>
      </c>
      <c r="G237" s="12">
        <v>44685</v>
      </c>
      <c r="H237" s="2" t="s">
        <v>3112</v>
      </c>
      <c r="I237" s="2" t="s">
        <v>212</v>
      </c>
      <c r="J237" s="2" t="s">
        <v>16</v>
      </c>
      <c r="K237" s="2" t="s">
        <v>33</v>
      </c>
      <c r="L237" s="2" t="s">
        <v>26</v>
      </c>
      <c r="M237" s="2" t="s">
        <v>1160</v>
      </c>
      <c r="N237" s="2" t="s">
        <v>26</v>
      </c>
      <c r="O237" s="2" t="s">
        <v>803</v>
      </c>
      <c r="P237" s="2" t="s">
        <v>13</v>
      </c>
      <c r="Q237" s="2" t="s">
        <v>41</v>
      </c>
      <c r="R237" s="2" t="s">
        <v>26</v>
      </c>
      <c r="S237" s="2" t="s">
        <v>250</v>
      </c>
      <c r="T237" s="2" t="s">
        <v>29</v>
      </c>
      <c r="U237" s="2" t="s">
        <v>248</v>
      </c>
      <c r="V237" s="2" t="s">
        <v>47</v>
      </c>
      <c r="W237" s="2" t="s">
        <v>50</v>
      </c>
      <c r="X237" s="2" t="s">
        <v>47</v>
      </c>
      <c r="Y237" s="2" t="s">
        <v>591</v>
      </c>
      <c r="Z237" s="2" t="s">
        <v>37</v>
      </c>
      <c r="AA237" s="2" t="s">
        <v>373</v>
      </c>
      <c r="AB237" s="2" t="s">
        <v>1159</v>
      </c>
      <c r="AC237" s="2" t="s">
        <v>3093</v>
      </c>
      <c r="AD237" s="2" t="s">
        <v>3093</v>
      </c>
      <c r="AE237" s="2" t="s">
        <v>3093</v>
      </c>
      <c r="AF237" s="17" t="s">
        <v>3096</v>
      </c>
    </row>
    <row r="238" spans="1:32">
      <c r="A238" s="2">
        <v>237</v>
      </c>
      <c r="B238" s="2" t="s">
        <v>2624</v>
      </c>
      <c r="C238" s="2" t="s">
        <v>1162</v>
      </c>
      <c r="D238" s="2" t="s">
        <v>2305</v>
      </c>
      <c r="E238" s="2" t="s">
        <v>2916</v>
      </c>
      <c r="F238" s="2" t="s">
        <v>2647</v>
      </c>
      <c r="G238" s="12">
        <v>44679</v>
      </c>
      <c r="H238" s="2" t="s">
        <v>3112</v>
      </c>
      <c r="I238" s="2" t="s">
        <v>288</v>
      </c>
      <c r="J238" s="2" t="s">
        <v>16</v>
      </c>
      <c r="K238" s="2" t="s">
        <v>1164</v>
      </c>
      <c r="L238" s="2" t="s">
        <v>26</v>
      </c>
      <c r="M238" s="2" t="s">
        <v>1052</v>
      </c>
      <c r="N238" s="2" t="s">
        <v>26</v>
      </c>
      <c r="O238" s="2" t="s">
        <v>347</v>
      </c>
      <c r="P238" s="2" t="s">
        <v>11</v>
      </c>
      <c r="Q238" s="2" t="s">
        <v>157</v>
      </c>
      <c r="R238" s="2" t="s">
        <v>26</v>
      </c>
      <c r="S238" s="2" t="s">
        <v>311</v>
      </c>
      <c r="T238" s="2" t="s">
        <v>29</v>
      </c>
      <c r="U238" s="2" t="s">
        <v>380</v>
      </c>
      <c r="V238" s="2" t="s">
        <v>31</v>
      </c>
      <c r="W238" s="2" t="s">
        <v>157</v>
      </c>
      <c r="X238" s="2" t="s">
        <v>47</v>
      </c>
      <c r="Y238" s="2" t="s">
        <v>652</v>
      </c>
      <c r="Z238" s="2" t="s">
        <v>72</v>
      </c>
      <c r="AA238" s="2" t="s">
        <v>904</v>
      </c>
      <c r="AB238" s="2" t="s">
        <v>1163</v>
      </c>
      <c r="AC238" s="2" t="s">
        <v>3093</v>
      </c>
      <c r="AD238" s="2" t="s">
        <v>3093</v>
      </c>
      <c r="AE238" s="2" t="s">
        <v>2627</v>
      </c>
      <c r="AF238" s="17" t="s">
        <v>3096</v>
      </c>
    </row>
    <row r="239" spans="1:32">
      <c r="A239" s="2">
        <v>238</v>
      </c>
      <c r="B239" s="2" t="s">
        <v>2624</v>
      </c>
      <c r="C239" s="2" t="s">
        <v>1192</v>
      </c>
      <c r="D239" s="2" t="s">
        <v>2309</v>
      </c>
      <c r="E239" s="2" t="s">
        <v>2917</v>
      </c>
      <c r="F239" s="2" t="s">
        <v>2648</v>
      </c>
      <c r="G239" s="12">
        <v>44684</v>
      </c>
      <c r="H239" s="2" t="s">
        <v>3111</v>
      </c>
      <c r="I239" s="2" t="s">
        <v>891</v>
      </c>
      <c r="J239" s="2" t="s">
        <v>16</v>
      </c>
      <c r="K239" s="2" t="s">
        <v>1193</v>
      </c>
      <c r="L239" s="2" t="s">
        <v>34</v>
      </c>
      <c r="M239" s="2" t="s">
        <v>25</v>
      </c>
      <c r="N239" s="2" t="s">
        <v>34</v>
      </c>
      <c r="O239" s="2" t="s">
        <v>374</v>
      </c>
      <c r="P239" s="2" t="s">
        <v>11</v>
      </c>
      <c r="Q239" s="2" t="s">
        <v>197</v>
      </c>
      <c r="R239" s="2" t="s">
        <v>26</v>
      </c>
      <c r="S239" s="2" t="s">
        <v>539</v>
      </c>
      <c r="T239" s="2" t="s">
        <v>29</v>
      </c>
      <c r="U239" s="2" t="s">
        <v>103</v>
      </c>
      <c r="V239" s="2" t="s">
        <v>77</v>
      </c>
      <c r="W239" s="2" t="s">
        <v>809</v>
      </c>
      <c r="X239" s="2" t="s">
        <v>77</v>
      </c>
      <c r="Y239" s="2" t="s">
        <v>624</v>
      </c>
      <c r="Z239" s="2" t="s">
        <v>35</v>
      </c>
      <c r="AA239" s="2" t="s">
        <v>1194</v>
      </c>
      <c r="AB239" s="2" t="s">
        <v>775</v>
      </c>
      <c r="AC239" s="2" t="s">
        <v>3094</v>
      </c>
      <c r="AD239" s="2" t="s">
        <v>3093</v>
      </c>
      <c r="AE239" s="2" t="s">
        <v>3093</v>
      </c>
      <c r="AF239" s="17" t="s">
        <v>3115</v>
      </c>
    </row>
    <row r="240" spans="1:32">
      <c r="A240" s="2">
        <v>239</v>
      </c>
      <c r="B240" s="2" t="s">
        <v>2624</v>
      </c>
      <c r="C240" s="2" t="s">
        <v>1211</v>
      </c>
      <c r="D240" s="2" t="s">
        <v>2312</v>
      </c>
      <c r="E240" s="2" t="s">
        <v>2918</v>
      </c>
      <c r="F240" s="2" t="s">
        <v>2631</v>
      </c>
      <c r="G240" s="12">
        <v>44683</v>
      </c>
      <c r="H240" s="2" t="s">
        <v>3112</v>
      </c>
      <c r="I240" s="2" t="s">
        <v>101</v>
      </c>
      <c r="J240" s="2" t="s">
        <v>66</v>
      </c>
      <c r="K240" s="2" t="s">
        <v>670</v>
      </c>
      <c r="L240" s="2" t="s">
        <v>26</v>
      </c>
      <c r="M240" s="2" t="s">
        <v>1212</v>
      </c>
      <c r="N240" s="2" t="s">
        <v>26</v>
      </c>
      <c r="O240" s="2" t="s">
        <v>386</v>
      </c>
      <c r="P240" s="2" t="s">
        <v>13</v>
      </c>
      <c r="Q240" s="2" t="s">
        <v>520</v>
      </c>
      <c r="R240" s="2" t="s">
        <v>10</v>
      </c>
      <c r="S240" s="2" t="s">
        <v>138</v>
      </c>
      <c r="T240" s="2" t="s">
        <v>8</v>
      </c>
      <c r="U240" s="2" t="s">
        <v>19</v>
      </c>
      <c r="V240" s="2" t="s">
        <v>31</v>
      </c>
      <c r="W240" s="2" t="s">
        <v>1213</v>
      </c>
      <c r="X240" s="2" t="s">
        <v>31</v>
      </c>
      <c r="Y240" s="2" t="s">
        <v>433</v>
      </c>
      <c r="Z240" s="2" t="s">
        <v>35</v>
      </c>
      <c r="AA240" s="2" t="s">
        <v>1214</v>
      </c>
      <c r="AB240" s="2" t="s">
        <v>1207</v>
      </c>
      <c r="AC240" s="2" t="s">
        <v>3093</v>
      </c>
      <c r="AD240" s="2" t="s">
        <v>3093</v>
      </c>
      <c r="AE240" s="2" t="s">
        <v>3093</v>
      </c>
      <c r="AF240" s="17" t="s">
        <v>3115</v>
      </c>
    </row>
    <row r="241" spans="1:32">
      <c r="A241" s="2">
        <v>240</v>
      </c>
      <c r="B241" s="2" t="s">
        <v>2624</v>
      </c>
      <c r="C241" s="2" t="s">
        <v>1216</v>
      </c>
      <c r="D241" s="2" t="s">
        <v>2313</v>
      </c>
      <c r="E241" s="2" t="s">
        <v>2919</v>
      </c>
      <c r="F241" s="2" t="s">
        <v>2637</v>
      </c>
      <c r="G241" s="12">
        <v>44680</v>
      </c>
      <c r="H241" s="2" t="s">
        <v>3112</v>
      </c>
      <c r="I241" s="2" t="s">
        <v>387</v>
      </c>
      <c r="J241" s="2" t="s">
        <v>57</v>
      </c>
      <c r="K241" s="2" t="s">
        <v>1218</v>
      </c>
      <c r="L241" s="2" t="s">
        <v>55</v>
      </c>
      <c r="M241" s="2" t="s">
        <v>1217</v>
      </c>
      <c r="N241" s="2" t="s">
        <v>39</v>
      </c>
      <c r="O241" s="2" t="s">
        <v>91</v>
      </c>
      <c r="P241" s="2" t="s">
        <v>10</v>
      </c>
      <c r="Q241" s="2" t="s">
        <v>123</v>
      </c>
      <c r="R241" s="2" t="s">
        <v>34</v>
      </c>
      <c r="S241" s="2" t="s">
        <v>862</v>
      </c>
      <c r="T241" s="2" t="s">
        <v>46</v>
      </c>
      <c r="U241" s="2" t="s">
        <v>224</v>
      </c>
      <c r="V241" s="2" t="s">
        <v>31</v>
      </c>
      <c r="W241" s="2" t="s">
        <v>1178</v>
      </c>
      <c r="X241" s="2" t="s">
        <v>47</v>
      </c>
      <c r="Y241" s="2" t="s">
        <v>575</v>
      </c>
      <c r="Z241" s="2" t="s">
        <v>37</v>
      </c>
      <c r="AA241" s="2" t="s">
        <v>1183</v>
      </c>
      <c r="AB241" s="2" t="s">
        <v>1179</v>
      </c>
      <c r="AC241" s="2" t="s">
        <v>3093</v>
      </c>
      <c r="AD241" s="2" t="s">
        <v>3094</v>
      </c>
      <c r="AE241" s="2" t="s">
        <v>3094</v>
      </c>
      <c r="AF241" s="17" t="s">
        <v>3096</v>
      </c>
    </row>
    <row r="242" spans="1:32">
      <c r="A242" s="2">
        <v>241</v>
      </c>
      <c r="B242" s="2" t="s">
        <v>2624</v>
      </c>
      <c r="C242" s="2" t="s">
        <v>1255</v>
      </c>
      <c r="D242" s="2" t="s">
        <v>2320</v>
      </c>
      <c r="E242" s="2" t="s">
        <v>2920</v>
      </c>
      <c r="F242" s="2" t="s">
        <v>2637</v>
      </c>
      <c r="G242" s="12">
        <v>44679</v>
      </c>
      <c r="H242" s="2" t="s">
        <v>3112</v>
      </c>
      <c r="I242" s="2" t="s">
        <v>387</v>
      </c>
      <c r="J242" s="2" t="s">
        <v>21</v>
      </c>
      <c r="K242" s="2" t="s">
        <v>432</v>
      </c>
      <c r="L242" s="2" t="s">
        <v>39</v>
      </c>
      <c r="M242" s="2" t="s">
        <v>696</v>
      </c>
      <c r="N242" s="2" t="s">
        <v>34</v>
      </c>
      <c r="O242" s="2" t="s">
        <v>416</v>
      </c>
      <c r="P242" s="2" t="s">
        <v>11</v>
      </c>
      <c r="Q242" s="2" t="s">
        <v>248</v>
      </c>
      <c r="R242" s="2" t="s">
        <v>34</v>
      </c>
      <c r="S242" s="2" t="s">
        <v>227</v>
      </c>
      <c r="T242" s="2" t="s">
        <v>22</v>
      </c>
      <c r="U242" s="2" t="s">
        <v>492</v>
      </c>
      <c r="V242" s="2" t="s">
        <v>86</v>
      </c>
      <c r="W242" s="2" t="s">
        <v>392</v>
      </c>
      <c r="X242" s="2" t="s">
        <v>86</v>
      </c>
      <c r="Y242" s="2" t="s">
        <v>567</v>
      </c>
      <c r="Z242" s="2" t="s">
        <v>37</v>
      </c>
      <c r="AA242" s="2" t="s">
        <v>1094</v>
      </c>
      <c r="AB242" s="2" t="s">
        <v>1256</v>
      </c>
      <c r="AC242" s="2" t="s">
        <v>3094</v>
      </c>
      <c r="AD242" s="2" t="s">
        <v>3093</v>
      </c>
      <c r="AE242" s="2" t="s">
        <v>3093</v>
      </c>
      <c r="AF242" s="17" t="s">
        <v>3096</v>
      </c>
    </row>
    <row r="243" spans="1:32">
      <c r="A243" s="2">
        <v>242</v>
      </c>
      <c r="B243" s="2" t="s">
        <v>2624</v>
      </c>
      <c r="C243" s="2" t="s">
        <v>1335</v>
      </c>
      <c r="D243" s="2" t="s">
        <v>2337</v>
      </c>
      <c r="E243" s="2" t="s">
        <v>2921</v>
      </c>
      <c r="F243" s="2" t="s">
        <v>2633</v>
      </c>
      <c r="G243" s="12">
        <v>44692</v>
      </c>
      <c r="H243" s="2" t="s">
        <v>3113</v>
      </c>
      <c r="I243" s="2" t="s">
        <v>259</v>
      </c>
      <c r="J243" s="2" t="s">
        <v>34</v>
      </c>
      <c r="K243" s="2" t="s">
        <v>852</v>
      </c>
      <c r="L243" s="2" t="s">
        <v>11</v>
      </c>
      <c r="M243" s="2" t="s">
        <v>940</v>
      </c>
      <c r="N243" s="2" t="s">
        <v>10</v>
      </c>
      <c r="O243" s="2" t="s">
        <v>1030</v>
      </c>
      <c r="P243" s="2" t="s">
        <v>10</v>
      </c>
      <c r="Q243" s="2" t="s">
        <v>1337</v>
      </c>
      <c r="R243" s="2" t="s">
        <v>10</v>
      </c>
      <c r="S243" s="2" t="s">
        <v>331</v>
      </c>
      <c r="T243" s="2" t="s">
        <v>16</v>
      </c>
      <c r="U243" s="2" t="s">
        <v>105</v>
      </c>
      <c r="V243" s="2" t="s">
        <v>18</v>
      </c>
      <c r="W243" s="2" t="s">
        <v>816</v>
      </c>
      <c r="X243" s="2" t="s">
        <v>8</v>
      </c>
      <c r="Y243" s="2" t="s">
        <v>498</v>
      </c>
      <c r="Z243" s="2" t="s">
        <v>57</v>
      </c>
      <c r="AA243" s="2" t="s">
        <v>1338</v>
      </c>
      <c r="AB243" s="2" t="s">
        <v>1336</v>
      </c>
      <c r="AC243" s="2" t="s">
        <v>3093</v>
      </c>
      <c r="AD243" s="2" t="s">
        <v>3093</v>
      </c>
      <c r="AE243" s="2" t="s">
        <v>2627</v>
      </c>
      <c r="AF243" s="17" t="s">
        <v>3115</v>
      </c>
    </row>
    <row r="244" spans="1:32">
      <c r="A244" s="2">
        <v>243</v>
      </c>
      <c r="B244" s="2" t="s">
        <v>2624</v>
      </c>
      <c r="C244" s="2" t="s">
        <v>1481</v>
      </c>
      <c r="D244" s="2" t="s">
        <v>2372</v>
      </c>
      <c r="E244" s="2" t="s">
        <v>2922</v>
      </c>
      <c r="F244" s="2" t="s">
        <v>2635</v>
      </c>
      <c r="G244" s="12">
        <v>44686</v>
      </c>
      <c r="H244" s="2" t="s">
        <v>3112</v>
      </c>
      <c r="I244" s="2" t="s">
        <v>387</v>
      </c>
      <c r="J244" s="2" t="s">
        <v>39</v>
      </c>
      <c r="K244" s="2" t="s">
        <v>856</v>
      </c>
      <c r="L244" s="2" t="s">
        <v>10</v>
      </c>
      <c r="M244" s="2" t="s">
        <v>384</v>
      </c>
      <c r="N244" s="2" t="s">
        <v>10</v>
      </c>
      <c r="O244" s="2" t="s">
        <v>792</v>
      </c>
      <c r="P244" s="2" t="s">
        <v>60</v>
      </c>
      <c r="Q244" s="2" t="s">
        <v>369</v>
      </c>
      <c r="R244" s="2" t="s">
        <v>11</v>
      </c>
      <c r="S244" s="2" t="s">
        <v>250</v>
      </c>
      <c r="T244" s="2" t="s">
        <v>18</v>
      </c>
      <c r="U244" s="2" t="s">
        <v>361</v>
      </c>
      <c r="V244" s="2" t="s">
        <v>31</v>
      </c>
      <c r="W244" s="2" t="s">
        <v>340</v>
      </c>
      <c r="X244" s="2" t="s">
        <v>31</v>
      </c>
      <c r="Y244" s="2" t="s">
        <v>591</v>
      </c>
      <c r="Z244" s="2" t="s">
        <v>46</v>
      </c>
      <c r="AA244" s="2" t="s">
        <v>885</v>
      </c>
      <c r="AB244" s="2" t="s">
        <v>1480</v>
      </c>
      <c r="AC244" s="2" t="s">
        <v>3094</v>
      </c>
      <c r="AD244" s="2" t="s">
        <v>3094</v>
      </c>
      <c r="AE244" s="2" t="s">
        <v>3094</v>
      </c>
      <c r="AF244" s="17" t="s">
        <v>3115</v>
      </c>
    </row>
    <row r="245" spans="1:32">
      <c r="A245" s="2">
        <v>244</v>
      </c>
      <c r="B245" s="2" t="s">
        <v>2624</v>
      </c>
      <c r="C245" s="2" t="s">
        <v>1493</v>
      </c>
      <c r="D245" s="2" t="s">
        <v>2376</v>
      </c>
      <c r="E245" s="2" t="s">
        <v>2923</v>
      </c>
      <c r="F245" s="2" t="s">
        <v>2646</v>
      </c>
      <c r="G245" s="12">
        <v>44678</v>
      </c>
      <c r="H245" s="2" t="s">
        <v>3113</v>
      </c>
      <c r="I245" s="2" t="s">
        <v>251</v>
      </c>
      <c r="J245" s="2" t="s">
        <v>66</v>
      </c>
      <c r="K245" s="2" t="s">
        <v>1495</v>
      </c>
      <c r="L245" s="2" t="s">
        <v>26</v>
      </c>
      <c r="M245" s="2" t="s">
        <v>1494</v>
      </c>
      <c r="N245" s="2" t="s">
        <v>10</v>
      </c>
      <c r="O245" s="2" t="s">
        <v>372</v>
      </c>
      <c r="P245" s="2" t="s">
        <v>60</v>
      </c>
      <c r="Q245" s="2" t="s">
        <v>112</v>
      </c>
      <c r="R245" s="2" t="s">
        <v>11</v>
      </c>
      <c r="S245" s="2" t="s">
        <v>127</v>
      </c>
      <c r="T245" s="2" t="s">
        <v>8</v>
      </c>
      <c r="U245" s="2" t="s">
        <v>159</v>
      </c>
      <c r="V245" s="2" t="s">
        <v>77</v>
      </c>
      <c r="W245" s="2" t="s">
        <v>271</v>
      </c>
      <c r="X245" s="2" t="s">
        <v>77</v>
      </c>
      <c r="Y245" s="2" t="s">
        <v>615</v>
      </c>
      <c r="Z245" s="2" t="s">
        <v>46</v>
      </c>
      <c r="AA245" s="2" t="s">
        <v>1496</v>
      </c>
      <c r="AB245" s="2" t="s">
        <v>1491</v>
      </c>
      <c r="AC245" s="2" t="s">
        <v>2627</v>
      </c>
      <c r="AD245" s="2" t="s">
        <v>3093</v>
      </c>
      <c r="AE245" s="2" t="s">
        <v>3094</v>
      </c>
      <c r="AF245" s="17" t="s">
        <v>3096</v>
      </c>
    </row>
    <row r="246" spans="1:32">
      <c r="A246" s="2">
        <v>245</v>
      </c>
      <c r="B246" s="2" t="s">
        <v>2624</v>
      </c>
      <c r="C246" s="2" t="s">
        <v>1582</v>
      </c>
      <c r="D246" s="2" t="s">
        <v>2396</v>
      </c>
      <c r="E246" s="2" t="s">
        <v>2924</v>
      </c>
      <c r="F246" s="2" t="s">
        <v>2638</v>
      </c>
      <c r="G246" s="12">
        <v>44678</v>
      </c>
      <c r="H246" s="2" t="s">
        <v>3112</v>
      </c>
      <c r="I246" s="2" t="s">
        <v>50</v>
      </c>
      <c r="J246" s="2" t="s">
        <v>16</v>
      </c>
      <c r="K246" s="2" t="s">
        <v>865</v>
      </c>
      <c r="L246" s="2" t="s">
        <v>26</v>
      </c>
      <c r="M246" s="2" t="s">
        <v>784</v>
      </c>
      <c r="N246" s="2" t="s">
        <v>26</v>
      </c>
      <c r="O246" s="2" t="s">
        <v>454</v>
      </c>
      <c r="P246" s="2" t="s">
        <v>13</v>
      </c>
      <c r="Q246" s="2" t="s">
        <v>1021</v>
      </c>
      <c r="R246" s="2" t="s">
        <v>26</v>
      </c>
      <c r="S246" s="2" t="s">
        <v>497</v>
      </c>
      <c r="T246" s="2" t="s">
        <v>8</v>
      </c>
      <c r="U246" s="2" t="s">
        <v>307</v>
      </c>
      <c r="V246" s="2" t="s">
        <v>31</v>
      </c>
      <c r="W246" s="2" t="s">
        <v>136</v>
      </c>
      <c r="X246" s="2" t="s">
        <v>31</v>
      </c>
      <c r="Y246" s="2" t="s">
        <v>257</v>
      </c>
      <c r="Z246" s="2" t="s">
        <v>72</v>
      </c>
      <c r="AA246" s="2" t="s">
        <v>1516</v>
      </c>
      <c r="AB246" s="2" t="s">
        <v>1583</v>
      </c>
      <c r="AC246" s="2" t="s">
        <v>3093</v>
      </c>
      <c r="AD246" s="2" t="s">
        <v>3093</v>
      </c>
      <c r="AE246" s="2" t="s">
        <v>3093</v>
      </c>
      <c r="AF246" s="17" t="s">
        <v>3115</v>
      </c>
    </row>
    <row r="247" spans="1:32">
      <c r="A247" s="2">
        <v>246</v>
      </c>
      <c r="B247" s="2" t="s">
        <v>2624</v>
      </c>
      <c r="C247" s="2" t="s">
        <v>1821</v>
      </c>
      <c r="D247" s="2" t="s">
        <v>2465</v>
      </c>
      <c r="E247" s="2" t="s">
        <v>2925</v>
      </c>
      <c r="F247" s="2" t="s">
        <v>2638</v>
      </c>
      <c r="G247" s="12">
        <v>44687</v>
      </c>
      <c r="H247" s="2" t="s">
        <v>3113</v>
      </c>
      <c r="I247" s="2" t="s">
        <v>229</v>
      </c>
      <c r="J247" s="2" t="s">
        <v>57</v>
      </c>
      <c r="K247" s="2" t="s">
        <v>612</v>
      </c>
      <c r="L247" s="2" t="s">
        <v>66</v>
      </c>
      <c r="M247" s="2" t="s">
        <v>1387</v>
      </c>
      <c r="N247" s="2" t="s">
        <v>16</v>
      </c>
      <c r="O247" s="2" t="s">
        <v>567</v>
      </c>
      <c r="P247" s="2" t="s">
        <v>66</v>
      </c>
      <c r="Q247" s="2" t="s">
        <v>363</v>
      </c>
      <c r="R247" s="2" t="s">
        <v>16</v>
      </c>
      <c r="S247" s="2" t="s">
        <v>161</v>
      </c>
      <c r="T247" s="2" t="s">
        <v>22</v>
      </c>
      <c r="U247" s="2" t="s">
        <v>385</v>
      </c>
      <c r="V247" s="2" t="s">
        <v>77</v>
      </c>
      <c r="W247" s="2" t="s">
        <v>1230</v>
      </c>
      <c r="X247" s="2" t="s">
        <v>31</v>
      </c>
      <c r="Y247" s="2" t="s">
        <v>876</v>
      </c>
      <c r="Z247" s="2" t="s">
        <v>72</v>
      </c>
      <c r="AA247" s="2" t="s">
        <v>1632</v>
      </c>
      <c r="AB247" s="2" t="s">
        <v>1818</v>
      </c>
      <c r="AC247" s="2" t="s">
        <v>2627</v>
      </c>
      <c r="AD247" s="2" t="s">
        <v>3093</v>
      </c>
      <c r="AE247" s="2" t="s">
        <v>2627</v>
      </c>
      <c r="AF247" s="17" t="s">
        <v>3115</v>
      </c>
    </row>
    <row r="248" spans="1:32">
      <c r="A248" s="2">
        <v>247</v>
      </c>
      <c r="B248" s="2" t="s">
        <v>2624</v>
      </c>
      <c r="C248" s="2" t="s">
        <v>1910</v>
      </c>
      <c r="D248" s="2" t="s">
        <v>2500</v>
      </c>
      <c r="E248" s="2" t="s">
        <v>2926</v>
      </c>
      <c r="F248" s="2" t="s">
        <v>2647</v>
      </c>
      <c r="G248" s="12">
        <v>44697</v>
      </c>
      <c r="H248" s="2" t="s">
        <v>3113</v>
      </c>
      <c r="I248" s="2" t="s">
        <v>131</v>
      </c>
      <c r="J248" s="2" t="s">
        <v>66</v>
      </c>
      <c r="K248" s="2" t="s">
        <v>1120</v>
      </c>
      <c r="L248" s="2" t="s">
        <v>34</v>
      </c>
      <c r="M248" s="2" t="s">
        <v>1144</v>
      </c>
      <c r="N248" s="2" t="s">
        <v>55</v>
      </c>
      <c r="O248" s="2" t="s">
        <v>912</v>
      </c>
      <c r="P248" s="2" t="s">
        <v>10</v>
      </c>
      <c r="Q248" s="2" t="s">
        <v>329</v>
      </c>
      <c r="R248" s="2" t="s">
        <v>34</v>
      </c>
      <c r="S248" s="2" t="s">
        <v>143</v>
      </c>
      <c r="T248" s="2" t="s">
        <v>18</v>
      </c>
      <c r="U248" s="2" t="s">
        <v>248</v>
      </c>
      <c r="V248" s="2" t="s">
        <v>47</v>
      </c>
      <c r="W248" s="2" t="s">
        <v>210</v>
      </c>
      <c r="X248" s="2" t="s">
        <v>47</v>
      </c>
      <c r="Y248" s="2" t="s">
        <v>823</v>
      </c>
      <c r="Z248" s="2" t="s">
        <v>72</v>
      </c>
      <c r="AA248" s="2" t="s">
        <v>1378</v>
      </c>
      <c r="AB248" s="2" t="s">
        <v>1760</v>
      </c>
      <c r="AC248" s="2" t="s">
        <v>3093</v>
      </c>
      <c r="AD248" s="2" t="s">
        <v>3093</v>
      </c>
      <c r="AE248" s="2" t="s">
        <v>3094</v>
      </c>
      <c r="AF248" s="17" t="s">
        <v>3096</v>
      </c>
    </row>
    <row r="249" spans="1:32">
      <c r="A249" s="2">
        <v>248</v>
      </c>
      <c r="B249" s="2" t="s">
        <v>2624</v>
      </c>
      <c r="C249" s="2" t="s">
        <v>1957</v>
      </c>
      <c r="D249" s="2" t="s">
        <v>2519</v>
      </c>
      <c r="E249" s="2" t="s">
        <v>2927</v>
      </c>
      <c r="F249" s="2" t="s">
        <v>2638</v>
      </c>
      <c r="G249" s="12">
        <v>44690</v>
      </c>
      <c r="H249" s="2" t="s">
        <v>3112</v>
      </c>
      <c r="I249" s="2" t="s">
        <v>50</v>
      </c>
      <c r="J249" s="2" t="s">
        <v>66</v>
      </c>
      <c r="K249" s="2" t="s">
        <v>1120</v>
      </c>
      <c r="L249" s="2" t="s">
        <v>26</v>
      </c>
      <c r="M249" s="2" t="s">
        <v>1909</v>
      </c>
      <c r="N249" s="2" t="s">
        <v>26</v>
      </c>
      <c r="O249" s="2" t="s">
        <v>386</v>
      </c>
      <c r="P249" s="2" t="s">
        <v>13</v>
      </c>
      <c r="Q249" s="2" t="s">
        <v>256</v>
      </c>
      <c r="R249" s="2" t="s">
        <v>10</v>
      </c>
      <c r="S249" s="2" t="s">
        <v>220</v>
      </c>
      <c r="T249" s="2" t="s">
        <v>8</v>
      </c>
      <c r="U249" s="2" t="s">
        <v>520</v>
      </c>
      <c r="V249" s="2" t="s">
        <v>77</v>
      </c>
      <c r="W249" s="2" t="s">
        <v>449</v>
      </c>
      <c r="X249" s="2" t="s">
        <v>77</v>
      </c>
      <c r="Y249" s="2" t="s">
        <v>809</v>
      </c>
      <c r="Z249" s="2" t="s">
        <v>35</v>
      </c>
      <c r="AA249" s="2" t="s">
        <v>1958</v>
      </c>
      <c r="AB249" s="2" t="s">
        <v>1546</v>
      </c>
      <c r="AC249" s="2" t="s">
        <v>3093</v>
      </c>
      <c r="AD249" s="2" t="s">
        <v>3093</v>
      </c>
      <c r="AE249" s="2" t="s">
        <v>2627</v>
      </c>
      <c r="AF249" s="17" t="s">
        <v>3115</v>
      </c>
    </row>
    <row r="250" spans="1:32">
      <c r="A250" s="2">
        <v>249</v>
      </c>
      <c r="B250" s="2" t="s">
        <v>2624</v>
      </c>
      <c r="C250" s="2" t="s">
        <v>1986</v>
      </c>
      <c r="D250" s="2" t="s">
        <v>2531</v>
      </c>
      <c r="E250" s="2" t="s">
        <v>2928</v>
      </c>
      <c r="F250" s="2" t="s">
        <v>2663</v>
      </c>
      <c r="G250" s="12">
        <v>44718</v>
      </c>
      <c r="H250" s="2" t="s">
        <v>3113</v>
      </c>
      <c r="I250" s="2" t="s">
        <v>157</v>
      </c>
      <c r="J250" s="2" t="s">
        <v>23</v>
      </c>
      <c r="K250" s="2" t="s">
        <v>987</v>
      </c>
      <c r="L250" s="2" t="s">
        <v>35</v>
      </c>
      <c r="M250" s="2" t="s">
        <v>1852</v>
      </c>
      <c r="N250" s="2" t="s">
        <v>77</v>
      </c>
      <c r="O250" s="2" t="s">
        <v>555</v>
      </c>
      <c r="P250" s="2" t="s">
        <v>29</v>
      </c>
      <c r="Q250" s="2" t="s">
        <v>520</v>
      </c>
      <c r="R250" s="2" t="s">
        <v>35</v>
      </c>
      <c r="S250" s="2" t="s">
        <v>250</v>
      </c>
      <c r="T250" s="2" t="s">
        <v>47</v>
      </c>
      <c r="U250" s="2" t="s">
        <v>103</v>
      </c>
      <c r="V250" s="2" t="s">
        <v>1479</v>
      </c>
      <c r="W250" s="2" t="s">
        <v>824</v>
      </c>
      <c r="X250" s="2" t="s">
        <v>1988</v>
      </c>
      <c r="Y250" s="2" t="s">
        <v>1215</v>
      </c>
      <c r="Z250" s="2" t="s">
        <v>874</v>
      </c>
      <c r="AA250" s="2" t="s">
        <v>1812</v>
      </c>
      <c r="AB250" s="2" t="s">
        <v>1987</v>
      </c>
      <c r="AC250" s="2" t="s">
        <v>3093</v>
      </c>
      <c r="AD250" s="2" t="s">
        <v>2627</v>
      </c>
      <c r="AE250" s="2" t="s">
        <v>2627</v>
      </c>
      <c r="AF250" s="17" t="s">
        <v>3115</v>
      </c>
    </row>
    <row r="251" spans="1:32" ht="13.9" customHeight="1">
      <c r="A251" s="2">
        <v>250</v>
      </c>
      <c r="B251" s="2" t="s">
        <v>2625</v>
      </c>
      <c r="C251" s="2" t="s">
        <v>118</v>
      </c>
      <c r="D251" s="2" t="s">
        <v>2212</v>
      </c>
      <c r="E251" s="2" t="s">
        <v>2929</v>
      </c>
      <c r="F251" s="2" t="s">
        <v>2649</v>
      </c>
      <c r="G251" s="12">
        <v>44680</v>
      </c>
      <c r="H251" s="2" t="s">
        <v>3111</v>
      </c>
      <c r="I251" s="2" t="s">
        <v>120</v>
      </c>
      <c r="J251" s="2" t="s">
        <v>10</v>
      </c>
      <c r="K251" s="2" t="s">
        <v>126</v>
      </c>
      <c r="L251" s="2" t="s">
        <v>60</v>
      </c>
      <c r="M251" s="2" t="s">
        <v>121</v>
      </c>
      <c r="N251" s="2" t="s">
        <v>13</v>
      </c>
      <c r="O251" s="2" t="s">
        <v>122</v>
      </c>
      <c r="P251" s="2" t="s">
        <v>13</v>
      </c>
      <c r="Q251" s="2" t="s">
        <v>123</v>
      </c>
      <c r="R251" s="2" t="s">
        <v>11</v>
      </c>
      <c r="S251" s="2" t="s">
        <v>124</v>
      </c>
      <c r="T251" s="2" t="s">
        <v>16</v>
      </c>
      <c r="U251" s="2" t="s">
        <v>90</v>
      </c>
      <c r="V251" s="2" t="s">
        <v>18</v>
      </c>
      <c r="W251" s="2" t="s">
        <v>125</v>
      </c>
      <c r="X251" s="2" t="s">
        <v>8</v>
      </c>
      <c r="Y251" s="2" t="s">
        <v>127</v>
      </c>
      <c r="Z251" s="2" t="s">
        <v>21</v>
      </c>
      <c r="AA251" s="2" t="s">
        <v>128</v>
      </c>
      <c r="AB251" s="2" t="s">
        <v>119</v>
      </c>
      <c r="AC251" s="2" t="s">
        <v>3093</v>
      </c>
      <c r="AD251" s="2" t="s">
        <v>3093</v>
      </c>
      <c r="AE251" s="2" t="s">
        <v>3093</v>
      </c>
      <c r="AF251" s="17" t="s">
        <v>3115</v>
      </c>
    </row>
    <row r="252" spans="1:32" ht="13.9" customHeight="1">
      <c r="A252" s="2">
        <v>251</v>
      </c>
      <c r="B252" s="2" t="s">
        <v>2625</v>
      </c>
      <c r="C252" s="2" t="s">
        <v>588</v>
      </c>
      <c r="D252" s="2" t="s">
        <v>2233</v>
      </c>
      <c r="E252" s="2" t="s">
        <v>2930</v>
      </c>
      <c r="F252" s="2" t="s">
        <v>2648</v>
      </c>
      <c r="G252" s="12">
        <v>44681</v>
      </c>
      <c r="H252" s="2" t="s">
        <v>3112</v>
      </c>
      <c r="I252" s="2" t="s">
        <v>145</v>
      </c>
      <c r="J252" s="2" t="s">
        <v>18</v>
      </c>
      <c r="K252" s="2" t="s">
        <v>253</v>
      </c>
      <c r="L252" s="2" t="s">
        <v>66</v>
      </c>
      <c r="M252" s="2" t="s">
        <v>590</v>
      </c>
      <c r="N252" s="2" t="s">
        <v>55</v>
      </c>
      <c r="O252" s="2" t="s">
        <v>196</v>
      </c>
      <c r="P252" s="2" t="s">
        <v>10</v>
      </c>
      <c r="Q252" s="2" t="s">
        <v>248</v>
      </c>
      <c r="R252" s="2" t="s">
        <v>39</v>
      </c>
      <c r="S252" s="2" t="s">
        <v>497</v>
      </c>
      <c r="T252" s="2" t="s">
        <v>46</v>
      </c>
      <c r="U252" s="2" t="s">
        <v>401</v>
      </c>
      <c r="V252" s="2" t="s">
        <v>86</v>
      </c>
      <c r="W252" s="2" t="s">
        <v>591</v>
      </c>
      <c r="X252" s="2" t="s">
        <v>86</v>
      </c>
      <c r="Y252" s="2" t="s">
        <v>370</v>
      </c>
      <c r="Z252" s="2" t="s">
        <v>37</v>
      </c>
      <c r="AA252" s="2" t="s">
        <v>592</v>
      </c>
      <c r="AB252" s="2" t="s">
        <v>589</v>
      </c>
      <c r="AC252" s="2" t="s">
        <v>3093</v>
      </c>
      <c r="AD252" s="2" t="s">
        <v>3094</v>
      </c>
      <c r="AE252" s="2" t="s">
        <v>2627</v>
      </c>
      <c r="AF252" s="17" t="s">
        <v>3115</v>
      </c>
    </row>
    <row r="253" spans="1:32" ht="13.9" customHeight="1">
      <c r="A253" s="2">
        <v>252</v>
      </c>
      <c r="B253" s="2" t="s">
        <v>2625</v>
      </c>
      <c r="C253" s="2" t="s">
        <v>886</v>
      </c>
      <c r="D253" s="2" t="s">
        <v>2264</v>
      </c>
      <c r="E253" s="2" t="s">
        <v>2931</v>
      </c>
      <c r="F253" s="2" t="s">
        <v>2639</v>
      </c>
      <c r="G253" s="12">
        <v>44675</v>
      </c>
      <c r="H253" s="2" t="s">
        <v>3112</v>
      </c>
      <c r="I253" s="2" t="s">
        <v>748</v>
      </c>
      <c r="J253" s="2" t="s">
        <v>34</v>
      </c>
      <c r="K253" s="2" t="s">
        <v>892</v>
      </c>
      <c r="L253" s="2" t="s">
        <v>11</v>
      </c>
      <c r="M253" s="2" t="s">
        <v>888</v>
      </c>
      <c r="N253" s="2" t="s">
        <v>13</v>
      </c>
      <c r="O253" s="2" t="s">
        <v>889</v>
      </c>
      <c r="P253" s="2" t="s">
        <v>314</v>
      </c>
      <c r="Q253" s="2" t="s">
        <v>890</v>
      </c>
      <c r="R253" s="2" t="s">
        <v>13</v>
      </c>
      <c r="S253" s="2" t="s">
        <v>812</v>
      </c>
      <c r="T253" s="2" t="s">
        <v>57</v>
      </c>
      <c r="U253" s="2" t="s">
        <v>289</v>
      </c>
      <c r="V253" s="2" t="s">
        <v>37</v>
      </c>
      <c r="W253" s="2" t="s">
        <v>891</v>
      </c>
      <c r="X253" s="2" t="s">
        <v>31</v>
      </c>
      <c r="Y253" s="2" t="s">
        <v>345</v>
      </c>
      <c r="Z253" s="2" t="s">
        <v>22</v>
      </c>
      <c r="AA253" s="2" t="s">
        <v>893</v>
      </c>
      <c r="AB253" s="2" t="s">
        <v>887</v>
      </c>
      <c r="AC253" s="2" t="s">
        <v>3093</v>
      </c>
      <c r="AD253" s="2" t="s">
        <v>3094</v>
      </c>
      <c r="AE253" s="2" t="s">
        <v>2627</v>
      </c>
      <c r="AF253" s="17" t="s">
        <v>3115</v>
      </c>
    </row>
    <row r="254" spans="1:32" ht="13.9" customHeight="1">
      <c r="A254" s="2">
        <v>253</v>
      </c>
      <c r="B254" s="2" t="s">
        <v>2625</v>
      </c>
      <c r="C254" s="2" t="s">
        <v>981</v>
      </c>
      <c r="D254" s="2" t="s">
        <v>2276</v>
      </c>
      <c r="E254" s="2" t="s">
        <v>2932</v>
      </c>
      <c r="F254" s="2" t="s">
        <v>2646</v>
      </c>
      <c r="G254" s="12">
        <v>44678</v>
      </c>
      <c r="H254" s="2" t="s">
        <v>3112</v>
      </c>
      <c r="I254" s="2" t="s">
        <v>207</v>
      </c>
      <c r="J254" s="2" t="s">
        <v>66</v>
      </c>
      <c r="K254" s="2" t="s">
        <v>292</v>
      </c>
      <c r="L254" s="2" t="s">
        <v>34</v>
      </c>
      <c r="M254" s="2" t="s">
        <v>351</v>
      </c>
      <c r="N254" s="2" t="s">
        <v>26</v>
      </c>
      <c r="O254" s="2" t="s">
        <v>91</v>
      </c>
      <c r="P254" s="2" t="s">
        <v>13</v>
      </c>
      <c r="Q254" s="2" t="s">
        <v>583</v>
      </c>
      <c r="R254" s="2" t="s">
        <v>26</v>
      </c>
      <c r="S254" s="2" t="s">
        <v>202</v>
      </c>
      <c r="T254" s="2" t="s">
        <v>29</v>
      </c>
      <c r="U254" s="2" t="s">
        <v>103</v>
      </c>
      <c r="V254" s="2" t="s">
        <v>23</v>
      </c>
      <c r="W254" s="2" t="s">
        <v>83</v>
      </c>
      <c r="X254" s="2" t="s">
        <v>77</v>
      </c>
      <c r="Y254" s="2" t="s">
        <v>803</v>
      </c>
      <c r="Z254" s="2" t="s">
        <v>35</v>
      </c>
      <c r="AA254" s="2" t="s">
        <v>764</v>
      </c>
      <c r="AB254" s="2" t="s">
        <v>978</v>
      </c>
      <c r="AC254" s="2" t="s">
        <v>3093</v>
      </c>
      <c r="AD254" s="2" t="s">
        <v>3093</v>
      </c>
      <c r="AE254" s="2" t="s">
        <v>3093</v>
      </c>
      <c r="AF254" s="17" t="s">
        <v>3115</v>
      </c>
    </row>
    <row r="255" spans="1:32" ht="13.9" customHeight="1">
      <c r="A255" s="2">
        <v>254</v>
      </c>
      <c r="B255" s="2" t="s">
        <v>2625</v>
      </c>
      <c r="C255" s="2" t="s">
        <v>1223</v>
      </c>
      <c r="D255" s="2" t="s">
        <v>2315</v>
      </c>
      <c r="E255" s="2" t="s">
        <v>2933</v>
      </c>
      <c r="F255" s="2" t="s">
        <v>2640</v>
      </c>
      <c r="G255" s="12">
        <v>44712</v>
      </c>
      <c r="H255" s="2" t="s">
        <v>3113</v>
      </c>
      <c r="I255" s="2" t="s">
        <v>507</v>
      </c>
      <c r="J255" s="2" t="s">
        <v>55</v>
      </c>
      <c r="K255" s="2" t="s">
        <v>755</v>
      </c>
      <c r="L255" s="2" t="s">
        <v>34</v>
      </c>
      <c r="M255" s="2" t="s">
        <v>875</v>
      </c>
      <c r="N255" s="2" t="s">
        <v>66</v>
      </c>
      <c r="O255" s="2" t="s">
        <v>372</v>
      </c>
      <c r="P255" s="2" t="s">
        <v>26</v>
      </c>
      <c r="Q255" s="2" t="s">
        <v>270</v>
      </c>
      <c r="R255" s="2" t="s">
        <v>39</v>
      </c>
      <c r="S255" s="2" t="s">
        <v>504</v>
      </c>
      <c r="T255" s="2" t="s">
        <v>8</v>
      </c>
      <c r="U255" s="2" t="s">
        <v>401</v>
      </c>
      <c r="V255" s="2" t="s">
        <v>86</v>
      </c>
      <c r="W255" s="2" t="s">
        <v>433</v>
      </c>
      <c r="X255" s="2" t="s">
        <v>171</v>
      </c>
      <c r="Y255" s="2" t="s">
        <v>469</v>
      </c>
      <c r="Z255" s="2" t="s">
        <v>77</v>
      </c>
      <c r="AA255" s="2" t="s">
        <v>1225</v>
      </c>
      <c r="AB255" s="2" t="s">
        <v>1224</v>
      </c>
      <c r="AC255" s="2" t="s">
        <v>3093</v>
      </c>
      <c r="AD255" s="2" t="s">
        <v>3093</v>
      </c>
      <c r="AE255" s="2" t="s">
        <v>3094</v>
      </c>
      <c r="AF255" s="17" t="s">
        <v>3115</v>
      </c>
    </row>
    <row r="256" spans="1:32" ht="13.9" customHeight="1">
      <c r="A256" s="2">
        <v>255</v>
      </c>
      <c r="B256" s="2" t="s">
        <v>2625</v>
      </c>
      <c r="C256" s="2" t="s">
        <v>1296</v>
      </c>
      <c r="D256" s="2" t="s">
        <v>2328</v>
      </c>
      <c r="E256" s="2" t="s">
        <v>2934</v>
      </c>
      <c r="F256" s="2" t="s">
        <v>2639</v>
      </c>
      <c r="G256" s="12">
        <v>44679</v>
      </c>
      <c r="H256" s="2" t="s">
        <v>3112</v>
      </c>
      <c r="I256" s="2" t="s">
        <v>551</v>
      </c>
      <c r="J256" s="2" t="s">
        <v>10</v>
      </c>
      <c r="K256" s="2" t="s">
        <v>219</v>
      </c>
      <c r="L256" s="2" t="s">
        <v>13</v>
      </c>
      <c r="M256" s="2" t="s">
        <v>485</v>
      </c>
      <c r="N256" s="2" t="s">
        <v>11</v>
      </c>
      <c r="O256" s="2" t="s">
        <v>809</v>
      </c>
      <c r="P256" s="2" t="s">
        <v>60</v>
      </c>
      <c r="Q256" s="2" t="s">
        <v>147</v>
      </c>
      <c r="R256" s="2" t="s">
        <v>11</v>
      </c>
      <c r="S256" s="2" t="s">
        <v>15</v>
      </c>
      <c r="T256" s="2" t="s">
        <v>16</v>
      </c>
      <c r="U256" s="2" t="s">
        <v>89</v>
      </c>
      <c r="V256" s="2" t="s">
        <v>18</v>
      </c>
      <c r="W256" s="2" t="s">
        <v>241</v>
      </c>
      <c r="X256" s="2" t="s">
        <v>22</v>
      </c>
      <c r="Y256" s="2" t="s">
        <v>1031</v>
      </c>
      <c r="Z256" s="2" t="s">
        <v>18</v>
      </c>
      <c r="AA256" s="2" t="s">
        <v>1297</v>
      </c>
      <c r="AB256" s="2" t="s">
        <v>1196</v>
      </c>
      <c r="AC256" s="2" t="s">
        <v>3093</v>
      </c>
      <c r="AD256" s="2" t="s">
        <v>2627</v>
      </c>
      <c r="AE256" s="2" t="s">
        <v>2627</v>
      </c>
      <c r="AF256" s="17" t="s">
        <v>3115</v>
      </c>
    </row>
    <row r="257" spans="1:32" ht="13.9" customHeight="1">
      <c r="A257" s="2">
        <v>256</v>
      </c>
      <c r="B257" s="2" t="s">
        <v>2625</v>
      </c>
      <c r="C257" s="2" t="s">
        <v>1341</v>
      </c>
      <c r="D257" s="2" t="s">
        <v>2338</v>
      </c>
      <c r="E257" s="2" t="s">
        <v>2935</v>
      </c>
      <c r="F257" s="2" t="s">
        <v>2640</v>
      </c>
      <c r="G257" s="12">
        <v>44685</v>
      </c>
      <c r="H257" s="2" t="s">
        <v>3112</v>
      </c>
      <c r="I257" s="2" t="s">
        <v>212</v>
      </c>
      <c r="J257" s="2" t="s">
        <v>39</v>
      </c>
      <c r="K257" s="2" t="s">
        <v>680</v>
      </c>
      <c r="L257" s="2" t="s">
        <v>10</v>
      </c>
      <c r="M257" s="2" t="s">
        <v>1050</v>
      </c>
      <c r="N257" s="2" t="s">
        <v>10</v>
      </c>
      <c r="O257" s="2" t="s">
        <v>917</v>
      </c>
      <c r="P257" s="2" t="s">
        <v>60</v>
      </c>
      <c r="Q257" s="2" t="s">
        <v>1242</v>
      </c>
      <c r="R257" s="2" t="s">
        <v>10</v>
      </c>
      <c r="S257" s="2" t="s">
        <v>1250</v>
      </c>
      <c r="T257" s="2" t="s">
        <v>8</v>
      </c>
      <c r="U257" s="2" t="s">
        <v>32</v>
      </c>
      <c r="V257" s="2" t="s">
        <v>86</v>
      </c>
      <c r="W257" s="2" t="s">
        <v>469</v>
      </c>
      <c r="X257" s="2" t="s">
        <v>171</v>
      </c>
      <c r="Y257" s="2" t="s">
        <v>515</v>
      </c>
      <c r="Z257" s="2" t="s">
        <v>72</v>
      </c>
      <c r="AA257" s="2" t="s">
        <v>1342</v>
      </c>
      <c r="AB257" s="2" t="s">
        <v>1076</v>
      </c>
      <c r="AC257" s="2" t="s">
        <v>3093</v>
      </c>
      <c r="AD257" s="2" t="s">
        <v>3093</v>
      </c>
      <c r="AE257" s="2" t="s">
        <v>3093</v>
      </c>
      <c r="AF257" s="17" t="s">
        <v>3115</v>
      </c>
    </row>
    <row r="258" spans="1:32" ht="13.9" customHeight="1">
      <c r="A258" s="2">
        <v>257</v>
      </c>
      <c r="B258" s="2" t="s">
        <v>2625</v>
      </c>
      <c r="C258" s="2" t="s">
        <v>1380</v>
      </c>
      <c r="D258" s="2" t="s">
        <v>2348</v>
      </c>
      <c r="E258" s="2" t="s">
        <v>2936</v>
      </c>
      <c r="F258" s="2" t="s">
        <v>2630</v>
      </c>
      <c r="G258" s="12">
        <v>44683</v>
      </c>
      <c r="H258" s="2" t="s">
        <v>3112</v>
      </c>
      <c r="I258" s="2" t="s">
        <v>459</v>
      </c>
      <c r="J258" s="2" t="s">
        <v>66</v>
      </c>
      <c r="K258" s="2" t="s">
        <v>455</v>
      </c>
      <c r="L258" s="2" t="s">
        <v>26</v>
      </c>
      <c r="M258" s="2" t="s">
        <v>760</v>
      </c>
      <c r="N258" s="2" t="s">
        <v>10</v>
      </c>
      <c r="O258" s="2" t="s">
        <v>797</v>
      </c>
      <c r="P258" s="2" t="s">
        <v>13</v>
      </c>
      <c r="Q258" s="2" t="s">
        <v>1381</v>
      </c>
      <c r="R258" s="2" t="s">
        <v>10</v>
      </c>
      <c r="S258" s="2" t="s">
        <v>1181</v>
      </c>
      <c r="T258" s="2" t="s">
        <v>18</v>
      </c>
      <c r="U258" s="2" t="s">
        <v>375</v>
      </c>
      <c r="V258" s="2" t="s">
        <v>37</v>
      </c>
      <c r="W258" s="2" t="s">
        <v>127</v>
      </c>
      <c r="X258" s="2" t="s">
        <v>77</v>
      </c>
      <c r="Y258" s="2" t="s">
        <v>726</v>
      </c>
      <c r="Z258" s="2" t="s">
        <v>46</v>
      </c>
      <c r="AA258" s="2" t="s">
        <v>1382</v>
      </c>
      <c r="AB258" s="2" t="s">
        <v>1272</v>
      </c>
      <c r="AC258" s="2" t="s">
        <v>3093</v>
      </c>
      <c r="AD258" s="2" t="s">
        <v>3093</v>
      </c>
      <c r="AE258" s="2" t="s">
        <v>3094</v>
      </c>
      <c r="AF258" s="17" t="s">
        <v>3115</v>
      </c>
    </row>
    <row r="259" spans="1:32" ht="13.9" customHeight="1">
      <c r="A259" s="2">
        <v>258</v>
      </c>
      <c r="B259" s="2" t="s">
        <v>2625</v>
      </c>
      <c r="C259" s="2" t="s">
        <v>1401</v>
      </c>
      <c r="D259" s="2" t="s">
        <v>2353</v>
      </c>
      <c r="E259" s="2" t="s">
        <v>2937</v>
      </c>
      <c r="F259" s="2" t="s">
        <v>2635</v>
      </c>
      <c r="G259" s="12">
        <v>44681</v>
      </c>
      <c r="H259" s="2" t="s">
        <v>3112</v>
      </c>
      <c r="I259" s="2" t="s">
        <v>87</v>
      </c>
      <c r="J259" s="2" t="s">
        <v>55</v>
      </c>
      <c r="K259" s="2" t="s">
        <v>1402</v>
      </c>
      <c r="L259" s="2" t="s">
        <v>10</v>
      </c>
      <c r="M259" s="2" t="s">
        <v>916</v>
      </c>
      <c r="N259" s="2" t="s">
        <v>10</v>
      </c>
      <c r="O259" s="2" t="s">
        <v>567</v>
      </c>
      <c r="P259" s="2" t="s">
        <v>13</v>
      </c>
      <c r="Q259" s="2" t="s">
        <v>50</v>
      </c>
      <c r="R259" s="2" t="s">
        <v>10</v>
      </c>
      <c r="S259" s="2" t="s">
        <v>1031</v>
      </c>
      <c r="T259" s="2" t="s">
        <v>18</v>
      </c>
      <c r="U259" s="2" t="s">
        <v>748</v>
      </c>
      <c r="V259" s="2" t="s">
        <v>77</v>
      </c>
      <c r="W259" s="2" t="s">
        <v>262</v>
      </c>
      <c r="X259" s="2" t="s">
        <v>77</v>
      </c>
      <c r="Y259" s="2" t="s">
        <v>591</v>
      </c>
      <c r="Z259" s="2" t="s">
        <v>46</v>
      </c>
      <c r="AA259" s="2" t="s">
        <v>1141</v>
      </c>
      <c r="AB259" s="2" t="s">
        <v>1397</v>
      </c>
      <c r="AC259" s="2" t="s">
        <v>3093</v>
      </c>
      <c r="AD259" s="2" t="s">
        <v>3093</v>
      </c>
      <c r="AE259" s="2" t="s">
        <v>2627</v>
      </c>
      <c r="AF259" s="17" t="s">
        <v>3096</v>
      </c>
    </row>
    <row r="260" spans="1:32" ht="13.9" customHeight="1">
      <c r="A260" s="2">
        <v>259</v>
      </c>
      <c r="B260" s="2" t="s">
        <v>2625</v>
      </c>
      <c r="C260" s="2" t="s">
        <v>1443</v>
      </c>
      <c r="D260" s="2" t="s">
        <v>2362</v>
      </c>
      <c r="E260" s="2" t="s">
        <v>2938</v>
      </c>
      <c r="F260" s="2" t="s">
        <v>2640</v>
      </c>
      <c r="G260" s="12">
        <v>44683</v>
      </c>
      <c r="H260" s="2" t="s">
        <v>3113</v>
      </c>
      <c r="I260" s="2" t="s">
        <v>120</v>
      </c>
      <c r="J260" s="2" t="s">
        <v>39</v>
      </c>
      <c r="K260" s="2" t="s">
        <v>1444</v>
      </c>
      <c r="L260" s="2" t="s">
        <v>10</v>
      </c>
      <c r="M260" s="2" t="s">
        <v>189</v>
      </c>
      <c r="N260" s="2" t="s">
        <v>10</v>
      </c>
      <c r="O260" s="2" t="s">
        <v>1051</v>
      </c>
      <c r="P260" s="2" t="s">
        <v>60</v>
      </c>
      <c r="Q260" s="2" t="s">
        <v>1021</v>
      </c>
      <c r="R260" s="2" t="s">
        <v>10</v>
      </c>
      <c r="S260" s="2" t="s">
        <v>1112</v>
      </c>
      <c r="T260" s="2" t="s">
        <v>8</v>
      </c>
      <c r="U260" s="2" t="s">
        <v>114</v>
      </c>
      <c r="V260" s="2" t="s">
        <v>341</v>
      </c>
      <c r="W260" s="2" t="s">
        <v>281</v>
      </c>
      <c r="X260" s="2" t="s">
        <v>341</v>
      </c>
      <c r="Y260" s="2" t="s">
        <v>958</v>
      </c>
      <c r="Z260" s="2" t="s">
        <v>72</v>
      </c>
      <c r="AA260" s="2" t="s">
        <v>1445</v>
      </c>
      <c r="AB260" s="2" t="s">
        <v>1157</v>
      </c>
      <c r="AC260" s="2" t="s">
        <v>3093</v>
      </c>
      <c r="AD260" s="2" t="s">
        <v>3094</v>
      </c>
      <c r="AE260" s="2" t="s">
        <v>3093</v>
      </c>
      <c r="AF260" s="17" t="s">
        <v>3115</v>
      </c>
    </row>
    <row r="261" spans="1:32" ht="13.9" customHeight="1">
      <c r="A261" s="2">
        <v>260</v>
      </c>
      <c r="B261" s="2" t="s">
        <v>2625</v>
      </c>
      <c r="C261" s="2" t="s">
        <v>1464</v>
      </c>
      <c r="D261" s="2" t="s">
        <v>2368</v>
      </c>
      <c r="E261" s="2" t="s">
        <v>2939</v>
      </c>
      <c r="F261" s="2" t="s">
        <v>2638</v>
      </c>
      <c r="G261" s="12">
        <v>44679</v>
      </c>
      <c r="H261" s="2" t="s">
        <v>3111</v>
      </c>
      <c r="I261" s="2" t="s">
        <v>222</v>
      </c>
      <c r="J261" s="2" t="s">
        <v>16</v>
      </c>
      <c r="K261" s="2" t="s">
        <v>1466</v>
      </c>
      <c r="L261" s="2" t="s">
        <v>26</v>
      </c>
      <c r="M261" s="2" t="s">
        <v>677</v>
      </c>
      <c r="N261" s="2" t="s">
        <v>26</v>
      </c>
      <c r="O261" s="2" t="s">
        <v>117</v>
      </c>
      <c r="P261" s="2" t="s">
        <v>13</v>
      </c>
      <c r="Q261" s="2" t="s">
        <v>994</v>
      </c>
      <c r="R261" s="2" t="s">
        <v>10</v>
      </c>
      <c r="S261" s="2" t="s">
        <v>146</v>
      </c>
      <c r="T261" s="2" t="s">
        <v>29</v>
      </c>
      <c r="U261" s="2" t="s">
        <v>385</v>
      </c>
      <c r="V261" s="2" t="s">
        <v>47</v>
      </c>
      <c r="W261" s="2" t="s">
        <v>1465</v>
      </c>
      <c r="X261" s="2" t="s">
        <v>47</v>
      </c>
      <c r="Y261" s="2" t="s">
        <v>649</v>
      </c>
      <c r="Z261" s="2" t="s">
        <v>35</v>
      </c>
      <c r="AA261" s="2" t="s">
        <v>1467</v>
      </c>
      <c r="AB261" s="2" t="s">
        <v>1191</v>
      </c>
      <c r="AC261" s="2" t="s">
        <v>3094</v>
      </c>
      <c r="AD261" s="2" t="s">
        <v>3094</v>
      </c>
      <c r="AE261" s="2" t="s">
        <v>3093</v>
      </c>
      <c r="AF261" s="17" t="s">
        <v>3115</v>
      </c>
    </row>
    <row r="262" spans="1:32" ht="13.9" customHeight="1">
      <c r="A262" s="2">
        <v>261</v>
      </c>
      <c r="B262" s="2" t="s">
        <v>2625</v>
      </c>
      <c r="C262" s="2" t="s">
        <v>1555</v>
      </c>
      <c r="D262" s="2" t="s">
        <v>2390</v>
      </c>
      <c r="E262" s="2" t="s">
        <v>2940</v>
      </c>
      <c r="F262" s="2" t="s">
        <v>2640</v>
      </c>
      <c r="G262" s="12">
        <v>44698</v>
      </c>
      <c r="H262" s="2" t="s">
        <v>3112</v>
      </c>
      <c r="I262" s="2" t="s">
        <v>387</v>
      </c>
      <c r="J262" s="2" t="s">
        <v>39</v>
      </c>
      <c r="K262" s="2" t="s">
        <v>814</v>
      </c>
      <c r="L262" s="2" t="s">
        <v>26</v>
      </c>
      <c r="M262" s="2" t="s">
        <v>1417</v>
      </c>
      <c r="N262" s="2" t="s">
        <v>39</v>
      </c>
      <c r="O262" s="2" t="s">
        <v>649</v>
      </c>
      <c r="P262" s="2" t="s">
        <v>11</v>
      </c>
      <c r="Q262" s="2" t="s">
        <v>582</v>
      </c>
      <c r="R262" s="2" t="s">
        <v>26</v>
      </c>
      <c r="S262" s="2" t="s">
        <v>674</v>
      </c>
      <c r="T262" s="2" t="s">
        <v>18</v>
      </c>
      <c r="U262" s="2" t="s">
        <v>681</v>
      </c>
      <c r="V262" s="2" t="s">
        <v>171</v>
      </c>
      <c r="W262" s="2" t="s">
        <v>939</v>
      </c>
      <c r="X262" s="2" t="s">
        <v>341</v>
      </c>
      <c r="Y262" s="2" t="s">
        <v>958</v>
      </c>
      <c r="Z262" s="2" t="s">
        <v>23</v>
      </c>
      <c r="AA262" s="2" t="s">
        <v>1557</v>
      </c>
      <c r="AB262" s="2" t="s">
        <v>1556</v>
      </c>
      <c r="AC262" s="2" t="s">
        <v>3093</v>
      </c>
      <c r="AD262" s="2" t="s">
        <v>2627</v>
      </c>
      <c r="AE262" s="2" t="s">
        <v>3093</v>
      </c>
      <c r="AF262" s="17" t="s">
        <v>3115</v>
      </c>
    </row>
    <row r="263" spans="1:32" ht="13.9" customHeight="1">
      <c r="A263" s="2">
        <v>262</v>
      </c>
      <c r="B263" s="2" t="s">
        <v>2625</v>
      </c>
      <c r="C263" s="2" t="s">
        <v>1569</v>
      </c>
      <c r="D263" s="2" t="s">
        <v>2393</v>
      </c>
      <c r="E263" s="2" t="s">
        <v>2941</v>
      </c>
      <c r="F263" s="2" t="s">
        <v>2639</v>
      </c>
      <c r="G263" s="12">
        <v>44676</v>
      </c>
      <c r="H263" s="2" t="s">
        <v>3112</v>
      </c>
      <c r="I263" s="2" t="s">
        <v>203</v>
      </c>
      <c r="J263" s="2" t="s">
        <v>60</v>
      </c>
      <c r="K263" s="2" t="s">
        <v>1570</v>
      </c>
      <c r="L263" s="2" t="s">
        <v>502</v>
      </c>
      <c r="M263" s="2" t="s">
        <v>708</v>
      </c>
      <c r="N263" s="2" t="s">
        <v>314</v>
      </c>
      <c r="O263" s="2" t="s">
        <v>917</v>
      </c>
      <c r="P263" s="2" t="s">
        <v>502</v>
      </c>
      <c r="Q263" s="2" t="s">
        <v>41</v>
      </c>
      <c r="R263" s="2" t="s">
        <v>314</v>
      </c>
      <c r="S263" s="2" t="s">
        <v>254</v>
      </c>
      <c r="T263" s="2" t="s">
        <v>55</v>
      </c>
      <c r="U263" s="2" t="s">
        <v>1054</v>
      </c>
      <c r="V263" s="2" t="s">
        <v>57</v>
      </c>
      <c r="W263" s="2" t="s">
        <v>155</v>
      </c>
      <c r="X263" s="2" t="s">
        <v>8</v>
      </c>
      <c r="Y263" s="2" t="s">
        <v>515</v>
      </c>
      <c r="Z263" s="2" t="s">
        <v>21</v>
      </c>
      <c r="AA263" s="2" t="s">
        <v>1571</v>
      </c>
      <c r="AB263" s="2" t="s">
        <v>1194</v>
      </c>
      <c r="AC263" s="2" t="s">
        <v>3094</v>
      </c>
      <c r="AD263" s="2" t="s">
        <v>3093</v>
      </c>
      <c r="AE263" s="2" t="s">
        <v>3094</v>
      </c>
      <c r="AF263" s="17" t="s">
        <v>3115</v>
      </c>
    </row>
    <row r="264" spans="1:32" ht="13.9" customHeight="1">
      <c r="A264" s="2">
        <v>263</v>
      </c>
      <c r="B264" s="2" t="s">
        <v>2625</v>
      </c>
      <c r="C264" s="2" t="s">
        <v>1585</v>
      </c>
      <c r="D264" s="2" t="s">
        <v>2397</v>
      </c>
      <c r="E264" s="2" t="s">
        <v>2942</v>
      </c>
      <c r="F264" s="2" t="s">
        <v>2640</v>
      </c>
      <c r="G264" s="12">
        <v>44685</v>
      </c>
      <c r="H264" s="2" t="s">
        <v>3112</v>
      </c>
      <c r="I264" s="2" t="s">
        <v>265</v>
      </c>
      <c r="J264" s="2" t="s">
        <v>34</v>
      </c>
      <c r="K264" s="2" t="s">
        <v>533</v>
      </c>
      <c r="L264" s="2" t="s">
        <v>11</v>
      </c>
      <c r="M264" s="2" t="s">
        <v>730</v>
      </c>
      <c r="N264" s="2" t="s">
        <v>11</v>
      </c>
      <c r="O264" s="2" t="s">
        <v>684</v>
      </c>
      <c r="P264" s="2" t="s">
        <v>314</v>
      </c>
      <c r="Q264" s="2" t="s">
        <v>1398</v>
      </c>
      <c r="R264" s="2" t="s">
        <v>11</v>
      </c>
      <c r="S264" s="2" t="s">
        <v>243</v>
      </c>
      <c r="T264" s="2" t="s">
        <v>18</v>
      </c>
      <c r="U264" s="2" t="s">
        <v>994</v>
      </c>
      <c r="V264" s="2" t="s">
        <v>171</v>
      </c>
      <c r="W264" s="2" t="s">
        <v>1215</v>
      </c>
      <c r="X264" s="2" t="s">
        <v>341</v>
      </c>
      <c r="Y264" s="2" t="s">
        <v>1045</v>
      </c>
      <c r="Z264" s="2" t="s">
        <v>35</v>
      </c>
      <c r="AA264" s="2" t="s">
        <v>1587</v>
      </c>
      <c r="AB264" s="2" t="s">
        <v>1586</v>
      </c>
      <c r="AC264" s="2" t="s">
        <v>2627</v>
      </c>
      <c r="AD264" s="2" t="s">
        <v>2627</v>
      </c>
      <c r="AE264" s="2" t="s">
        <v>3093</v>
      </c>
      <c r="AF264" s="17" t="s">
        <v>3115</v>
      </c>
    </row>
    <row r="265" spans="1:32" ht="13.9" customHeight="1">
      <c r="A265" s="2">
        <v>264</v>
      </c>
      <c r="B265" s="2" t="s">
        <v>2625</v>
      </c>
      <c r="C265" s="2" t="s">
        <v>1644</v>
      </c>
      <c r="D265" s="2" t="s">
        <v>2413</v>
      </c>
      <c r="E265" s="2" t="s">
        <v>2943</v>
      </c>
      <c r="F265" s="2" t="s">
        <v>2640</v>
      </c>
      <c r="G265" s="12">
        <v>44683</v>
      </c>
      <c r="H265" s="2" t="s">
        <v>3113</v>
      </c>
      <c r="I265" s="2" t="s">
        <v>87</v>
      </c>
      <c r="J265" s="2" t="s">
        <v>34</v>
      </c>
      <c r="K265" s="2" t="s">
        <v>707</v>
      </c>
      <c r="L265" s="2" t="s">
        <v>11</v>
      </c>
      <c r="M265" s="2" t="s">
        <v>651</v>
      </c>
      <c r="N265" s="2" t="s">
        <v>11</v>
      </c>
      <c r="O265" s="2" t="s">
        <v>409</v>
      </c>
      <c r="P265" s="2" t="s">
        <v>60</v>
      </c>
      <c r="Q265" s="2" t="s">
        <v>97</v>
      </c>
      <c r="R265" s="2" t="s">
        <v>11</v>
      </c>
      <c r="S265" s="2" t="s">
        <v>81</v>
      </c>
      <c r="T265" s="2" t="s">
        <v>18</v>
      </c>
      <c r="U265" s="2" t="s">
        <v>994</v>
      </c>
      <c r="V265" s="2" t="s">
        <v>86</v>
      </c>
      <c r="W265" s="2" t="s">
        <v>858</v>
      </c>
      <c r="X265" s="2" t="s">
        <v>86</v>
      </c>
      <c r="Y265" s="2" t="s">
        <v>98</v>
      </c>
      <c r="Z265" s="2" t="s">
        <v>35</v>
      </c>
      <c r="AA265" s="2" t="s">
        <v>1646</v>
      </c>
      <c r="AB265" s="2" t="s">
        <v>1645</v>
      </c>
      <c r="AC265" s="2" t="s">
        <v>3093</v>
      </c>
      <c r="AD265" s="2" t="s">
        <v>3093</v>
      </c>
      <c r="AE265" s="2" t="s">
        <v>3094</v>
      </c>
      <c r="AF265" s="17" t="s">
        <v>3115</v>
      </c>
    </row>
    <row r="266" spans="1:32" ht="13.9" customHeight="1">
      <c r="A266" s="2">
        <v>265</v>
      </c>
      <c r="B266" s="2" t="s">
        <v>2625</v>
      </c>
      <c r="C266" s="2" t="s">
        <v>1664</v>
      </c>
      <c r="D266" s="2" t="s">
        <v>2419</v>
      </c>
      <c r="E266" s="2" t="s">
        <v>2944</v>
      </c>
      <c r="F266" s="2" t="s">
        <v>2640</v>
      </c>
      <c r="G266" s="12">
        <v>44685</v>
      </c>
      <c r="H266" s="2" t="s">
        <v>3112</v>
      </c>
      <c r="I266" s="2" t="s">
        <v>87</v>
      </c>
      <c r="J266" s="2" t="s">
        <v>39</v>
      </c>
      <c r="K266" s="2" t="s">
        <v>1143</v>
      </c>
      <c r="L266" s="2" t="s">
        <v>10</v>
      </c>
      <c r="M266" s="2" t="s">
        <v>1122</v>
      </c>
      <c r="N266" s="2" t="s">
        <v>10</v>
      </c>
      <c r="O266" s="2" t="s">
        <v>649</v>
      </c>
      <c r="P266" s="2" t="s">
        <v>13</v>
      </c>
      <c r="Q266" s="2" t="s">
        <v>237</v>
      </c>
      <c r="R266" s="2" t="s">
        <v>10</v>
      </c>
      <c r="S266" s="2" t="s">
        <v>163</v>
      </c>
      <c r="T266" s="2" t="s">
        <v>29</v>
      </c>
      <c r="U266" s="2" t="s">
        <v>105</v>
      </c>
      <c r="V266" s="2" t="s">
        <v>171</v>
      </c>
      <c r="W266" s="2" t="s">
        <v>575</v>
      </c>
      <c r="X266" s="2" t="s">
        <v>341</v>
      </c>
      <c r="Y266" s="2" t="s">
        <v>876</v>
      </c>
      <c r="Z266" s="2" t="s">
        <v>72</v>
      </c>
      <c r="AA266" s="2" t="s">
        <v>1666</v>
      </c>
      <c r="AB266" s="2" t="s">
        <v>1665</v>
      </c>
      <c r="AC266" s="2" t="s">
        <v>3093</v>
      </c>
      <c r="AD266" s="2" t="s">
        <v>3093</v>
      </c>
      <c r="AE266" s="2" t="s">
        <v>3093</v>
      </c>
      <c r="AF266" s="17" t="s">
        <v>3115</v>
      </c>
    </row>
    <row r="267" spans="1:32" ht="13.9" customHeight="1">
      <c r="A267" s="2">
        <v>266</v>
      </c>
      <c r="B267" s="2" t="s">
        <v>2625</v>
      </c>
      <c r="C267" s="2" t="s">
        <v>1670</v>
      </c>
      <c r="D267" s="2" t="s">
        <v>2420</v>
      </c>
      <c r="E267" s="2" t="s">
        <v>2945</v>
      </c>
      <c r="F267" s="2" t="s">
        <v>2640</v>
      </c>
      <c r="G267" s="12">
        <v>44679</v>
      </c>
      <c r="H267" s="2" t="s">
        <v>3112</v>
      </c>
      <c r="I267" s="2" t="s">
        <v>320</v>
      </c>
      <c r="J267" s="2" t="s">
        <v>34</v>
      </c>
      <c r="K267" s="2" t="s">
        <v>1562</v>
      </c>
      <c r="L267" s="2" t="s">
        <v>11</v>
      </c>
      <c r="M267" s="2" t="s">
        <v>1671</v>
      </c>
      <c r="N267" s="2" t="s">
        <v>11</v>
      </c>
      <c r="O267" s="2" t="s">
        <v>45</v>
      </c>
      <c r="P267" s="2" t="s">
        <v>314</v>
      </c>
      <c r="Q267" s="2" t="s">
        <v>224</v>
      </c>
      <c r="R267" s="2" t="s">
        <v>13</v>
      </c>
      <c r="S267" s="2" t="s">
        <v>293</v>
      </c>
      <c r="T267" s="2" t="s">
        <v>18</v>
      </c>
      <c r="U267" s="2" t="s">
        <v>242</v>
      </c>
      <c r="V267" s="2" t="s">
        <v>36</v>
      </c>
      <c r="W267" s="2" t="s">
        <v>141</v>
      </c>
      <c r="X267" s="2" t="s">
        <v>86</v>
      </c>
      <c r="Y267" s="2" t="s">
        <v>675</v>
      </c>
      <c r="Z267" s="2" t="s">
        <v>46</v>
      </c>
      <c r="AA267" s="2" t="s">
        <v>1672</v>
      </c>
      <c r="AB267" s="2" t="s">
        <v>1064</v>
      </c>
      <c r="AC267" s="2" t="s">
        <v>3093</v>
      </c>
      <c r="AD267" s="2" t="s">
        <v>3094</v>
      </c>
      <c r="AE267" s="2" t="s">
        <v>2627</v>
      </c>
      <c r="AF267" s="17" t="s">
        <v>3096</v>
      </c>
    </row>
    <row r="268" spans="1:32" ht="13.9" customHeight="1">
      <c r="A268" s="2">
        <v>267</v>
      </c>
      <c r="B268" s="2" t="s">
        <v>2625</v>
      </c>
      <c r="C268" s="2" t="s">
        <v>1686</v>
      </c>
      <c r="D268" s="2" t="s">
        <v>2423</v>
      </c>
      <c r="E268" s="2" t="s">
        <v>2946</v>
      </c>
      <c r="F268" s="2" t="s">
        <v>2647</v>
      </c>
      <c r="G268" s="12">
        <v>44707</v>
      </c>
      <c r="H268" s="2" t="s">
        <v>3113</v>
      </c>
      <c r="I268" s="2" t="s">
        <v>28</v>
      </c>
      <c r="J268" s="2" t="s">
        <v>66</v>
      </c>
      <c r="K268" s="2" t="s">
        <v>1687</v>
      </c>
      <c r="L268" s="2" t="s">
        <v>34</v>
      </c>
      <c r="M268" s="2" t="s">
        <v>563</v>
      </c>
      <c r="N268" s="2" t="s">
        <v>55</v>
      </c>
      <c r="O268" s="2" t="s">
        <v>684</v>
      </c>
      <c r="P268" s="2" t="s">
        <v>26</v>
      </c>
      <c r="Q268" s="2" t="s">
        <v>621</v>
      </c>
      <c r="R268" s="2" t="s">
        <v>39</v>
      </c>
      <c r="S268" s="2" t="s">
        <v>522</v>
      </c>
      <c r="T268" s="2" t="s">
        <v>8</v>
      </c>
      <c r="U268" s="2" t="s">
        <v>242</v>
      </c>
      <c r="V268" s="2" t="s">
        <v>47</v>
      </c>
      <c r="W268" s="2" t="s">
        <v>28</v>
      </c>
      <c r="X268" s="2" t="s">
        <v>47</v>
      </c>
      <c r="Y268" s="2" t="s">
        <v>1414</v>
      </c>
      <c r="Z268" s="2" t="s">
        <v>37</v>
      </c>
      <c r="AA268" s="2" t="s">
        <v>1040</v>
      </c>
      <c r="AB268" s="2" t="s">
        <v>1685</v>
      </c>
      <c r="AC268" s="2" t="s">
        <v>2627</v>
      </c>
      <c r="AD268" s="2" t="s">
        <v>2627</v>
      </c>
      <c r="AE268" s="2" t="s">
        <v>3094</v>
      </c>
      <c r="AF268" s="17" t="s">
        <v>3096</v>
      </c>
    </row>
    <row r="269" spans="1:32" ht="13.9" customHeight="1">
      <c r="A269" s="2">
        <v>268</v>
      </c>
      <c r="B269" s="2" t="s">
        <v>2625</v>
      </c>
      <c r="C269" s="2" t="s">
        <v>1697</v>
      </c>
      <c r="D269" s="2" t="s">
        <v>2426</v>
      </c>
      <c r="E269" s="2" t="s">
        <v>2947</v>
      </c>
      <c r="F269" s="2" t="s">
        <v>2641</v>
      </c>
      <c r="G269" s="12">
        <v>44684</v>
      </c>
      <c r="H269" s="2" t="s">
        <v>3112</v>
      </c>
      <c r="I269" s="2" t="s">
        <v>320</v>
      </c>
      <c r="J269" s="2" t="s">
        <v>39</v>
      </c>
      <c r="K269" s="2" t="s">
        <v>1700</v>
      </c>
      <c r="L269" s="2" t="s">
        <v>11</v>
      </c>
      <c r="M269" s="2" t="s">
        <v>1699</v>
      </c>
      <c r="N269" s="2" t="s">
        <v>11</v>
      </c>
      <c r="O269" s="2" t="s">
        <v>93</v>
      </c>
      <c r="P269" s="2" t="s">
        <v>60</v>
      </c>
      <c r="Q269" s="2" t="s">
        <v>364</v>
      </c>
      <c r="R269" s="2" t="s">
        <v>11</v>
      </c>
      <c r="S269" s="2" t="s">
        <v>400</v>
      </c>
      <c r="T269" s="2" t="s">
        <v>18</v>
      </c>
      <c r="U269" s="2" t="s">
        <v>492</v>
      </c>
      <c r="V269" s="2" t="s">
        <v>47</v>
      </c>
      <c r="W269" s="2" t="s">
        <v>145</v>
      </c>
      <c r="X269" s="2" t="s">
        <v>36</v>
      </c>
      <c r="Y269" s="2" t="s">
        <v>675</v>
      </c>
      <c r="Z269" s="2" t="s">
        <v>35</v>
      </c>
      <c r="AA269" s="2" t="s">
        <v>1701</v>
      </c>
      <c r="AB269" s="2" t="s">
        <v>1698</v>
      </c>
      <c r="AC269" s="2" t="s">
        <v>3094</v>
      </c>
      <c r="AD269" s="2" t="s">
        <v>3093</v>
      </c>
      <c r="AE269" s="2" t="s">
        <v>3093</v>
      </c>
      <c r="AF269" s="17" t="s">
        <v>3096</v>
      </c>
    </row>
    <row r="270" spans="1:32" ht="13.9" customHeight="1">
      <c r="A270" s="2">
        <v>269</v>
      </c>
      <c r="B270" s="2" t="s">
        <v>2625</v>
      </c>
      <c r="C270" s="2" t="s">
        <v>1710</v>
      </c>
      <c r="D270" s="2" t="s">
        <v>2429</v>
      </c>
      <c r="E270" s="2" t="s">
        <v>2948</v>
      </c>
      <c r="F270" s="2" t="s">
        <v>2644</v>
      </c>
      <c r="G270" s="12">
        <v>44683</v>
      </c>
      <c r="H270" s="2" t="s">
        <v>3112</v>
      </c>
      <c r="I270" s="2" t="s">
        <v>259</v>
      </c>
      <c r="J270" s="2" t="s">
        <v>66</v>
      </c>
      <c r="K270" s="2" t="s">
        <v>1096</v>
      </c>
      <c r="L270" s="2" t="s">
        <v>26</v>
      </c>
      <c r="M270" s="2" t="s">
        <v>1239</v>
      </c>
      <c r="N270" s="2" t="s">
        <v>26</v>
      </c>
      <c r="O270" s="2" t="s">
        <v>816</v>
      </c>
      <c r="P270" s="2" t="s">
        <v>13</v>
      </c>
      <c r="Q270" s="2" t="s">
        <v>332</v>
      </c>
      <c r="R270" s="2" t="s">
        <v>10</v>
      </c>
      <c r="S270" s="2" t="s">
        <v>461</v>
      </c>
      <c r="T270" s="2" t="s">
        <v>29</v>
      </c>
      <c r="U270" s="2" t="s">
        <v>135</v>
      </c>
      <c r="V270" s="2" t="s">
        <v>31</v>
      </c>
      <c r="W270" s="2" t="s">
        <v>290</v>
      </c>
      <c r="X270" s="2" t="s">
        <v>47</v>
      </c>
      <c r="Y270" s="2" t="s">
        <v>812</v>
      </c>
      <c r="Z270" s="2" t="s">
        <v>35</v>
      </c>
      <c r="AA270" s="2" t="s">
        <v>1711</v>
      </c>
      <c r="AB270" s="2" t="s">
        <v>1225</v>
      </c>
      <c r="AC270" s="2" t="s">
        <v>3093</v>
      </c>
      <c r="AD270" s="2" t="s">
        <v>3093</v>
      </c>
      <c r="AE270" s="2" t="s">
        <v>3093</v>
      </c>
      <c r="AF270" s="17" t="s">
        <v>3115</v>
      </c>
    </row>
    <row r="271" spans="1:32">
      <c r="A271" s="2">
        <v>270</v>
      </c>
      <c r="B271" s="2" t="s">
        <v>2624</v>
      </c>
      <c r="C271" s="2" t="s">
        <v>1226</v>
      </c>
      <c r="D271" s="2" t="s">
        <v>2316</v>
      </c>
      <c r="E271" s="2" t="s">
        <v>2949</v>
      </c>
      <c r="F271" s="2" t="s">
        <v>2631</v>
      </c>
      <c r="G271" s="12">
        <v>44683</v>
      </c>
      <c r="H271" s="2" t="s">
        <v>3112</v>
      </c>
      <c r="I271" s="2" t="s">
        <v>259</v>
      </c>
      <c r="J271" s="2" t="s">
        <v>66</v>
      </c>
      <c r="K271" s="2" t="s">
        <v>564</v>
      </c>
      <c r="L271" s="2" t="s">
        <v>26</v>
      </c>
      <c r="M271" s="2" t="s">
        <v>1227</v>
      </c>
      <c r="N271" s="2" t="s">
        <v>26</v>
      </c>
      <c r="O271" s="2" t="s">
        <v>597</v>
      </c>
      <c r="P271" s="2" t="s">
        <v>13</v>
      </c>
      <c r="Q271" s="2" t="s">
        <v>276</v>
      </c>
      <c r="R271" s="2" t="s">
        <v>10</v>
      </c>
      <c r="S271" s="2" t="s">
        <v>325</v>
      </c>
      <c r="T271" s="2" t="s">
        <v>8</v>
      </c>
      <c r="U271" s="2" t="s">
        <v>276</v>
      </c>
      <c r="V271" s="2" t="s">
        <v>31</v>
      </c>
      <c r="W271" s="2" t="s">
        <v>1228</v>
      </c>
      <c r="X271" s="2" t="s">
        <v>31</v>
      </c>
      <c r="Y271" s="2" t="s">
        <v>1031</v>
      </c>
      <c r="Z271" s="2" t="s">
        <v>35</v>
      </c>
      <c r="AA271" s="2" t="s">
        <v>1229</v>
      </c>
      <c r="AB271" s="2" t="s">
        <v>929</v>
      </c>
      <c r="AC271" s="2" t="s">
        <v>3093</v>
      </c>
      <c r="AD271" s="2" t="s">
        <v>3094</v>
      </c>
      <c r="AE271" s="2" t="s">
        <v>3093</v>
      </c>
      <c r="AF271" s="17" t="s">
        <v>3115</v>
      </c>
    </row>
    <row r="272" spans="1:32">
      <c r="A272" s="2">
        <v>271</v>
      </c>
      <c r="B272" s="2" t="s">
        <v>2624</v>
      </c>
      <c r="C272" s="2" t="s">
        <v>2028</v>
      </c>
      <c r="D272" s="2" t="s">
        <v>2549</v>
      </c>
      <c r="E272" s="2" t="s">
        <v>2950</v>
      </c>
      <c r="F272" s="2" t="s">
        <v>2633</v>
      </c>
      <c r="G272" s="12">
        <v>44693</v>
      </c>
      <c r="H272" s="2" t="s">
        <v>3112</v>
      </c>
      <c r="I272" s="2" t="s">
        <v>288</v>
      </c>
      <c r="J272" s="2" t="s">
        <v>57</v>
      </c>
      <c r="K272" s="2" t="s">
        <v>1472</v>
      </c>
      <c r="L272" s="2" t="s">
        <v>55</v>
      </c>
      <c r="M272" s="2" t="s">
        <v>1984</v>
      </c>
      <c r="N272" s="2" t="s">
        <v>16</v>
      </c>
      <c r="O272" s="2" t="s">
        <v>1611</v>
      </c>
      <c r="P272" s="2" t="s">
        <v>34</v>
      </c>
      <c r="Q272" s="2" t="s">
        <v>554</v>
      </c>
      <c r="R272" s="2" t="s">
        <v>55</v>
      </c>
      <c r="S272" s="2" t="s">
        <v>410</v>
      </c>
      <c r="T272" s="2" t="s">
        <v>29</v>
      </c>
      <c r="U272" s="2" t="s">
        <v>332</v>
      </c>
      <c r="V272" s="2" t="s">
        <v>47</v>
      </c>
      <c r="W272" s="2" t="s">
        <v>416</v>
      </c>
      <c r="X272" s="2" t="s">
        <v>47</v>
      </c>
      <c r="Y272" s="2" t="s">
        <v>396</v>
      </c>
      <c r="Z272" s="2" t="s">
        <v>37</v>
      </c>
      <c r="AA272" s="2" t="s">
        <v>2029</v>
      </c>
      <c r="AB272" s="2" t="s">
        <v>1789</v>
      </c>
      <c r="AC272" s="2" t="s">
        <v>3093</v>
      </c>
      <c r="AD272" s="2" t="s">
        <v>3093</v>
      </c>
      <c r="AE272" s="2" t="s">
        <v>2627</v>
      </c>
      <c r="AF272" s="17" t="s">
        <v>3115</v>
      </c>
    </row>
    <row r="273" spans="1:32">
      <c r="A273" s="2">
        <v>272</v>
      </c>
      <c r="B273" s="2" t="s">
        <v>2624</v>
      </c>
      <c r="C273" s="2" t="s">
        <v>1153</v>
      </c>
      <c r="D273" s="2" t="s">
        <v>2303</v>
      </c>
      <c r="E273" s="2" t="s">
        <v>2951</v>
      </c>
      <c r="F273" s="2" t="s">
        <v>2660</v>
      </c>
      <c r="G273" s="12">
        <v>44711</v>
      </c>
      <c r="H273" s="2" t="s">
        <v>3113</v>
      </c>
      <c r="I273" s="2" t="s">
        <v>229</v>
      </c>
      <c r="J273" s="2" t="s">
        <v>66</v>
      </c>
      <c r="K273" s="2" t="s">
        <v>670</v>
      </c>
      <c r="L273" s="2" t="s">
        <v>34</v>
      </c>
      <c r="M273" s="2" t="s">
        <v>1154</v>
      </c>
      <c r="N273" s="2" t="s">
        <v>66</v>
      </c>
      <c r="O273" s="2" t="s">
        <v>170</v>
      </c>
      <c r="P273" s="2" t="s">
        <v>10</v>
      </c>
      <c r="Q273" s="2" t="s">
        <v>246</v>
      </c>
      <c r="R273" s="2" t="s">
        <v>34</v>
      </c>
      <c r="S273" s="2" t="s">
        <v>281</v>
      </c>
      <c r="T273" s="2" t="s">
        <v>57</v>
      </c>
      <c r="U273" s="2" t="s">
        <v>17</v>
      </c>
      <c r="V273" s="2" t="s">
        <v>72</v>
      </c>
      <c r="W273" s="2" t="s">
        <v>971</v>
      </c>
      <c r="X273" s="2" t="s">
        <v>23</v>
      </c>
      <c r="Y273" s="2" t="s">
        <v>287</v>
      </c>
      <c r="Z273" s="2" t="s">
        <v>46</v>
      </c>
      <c r="AA273" s="2" t="s">
        <v>1130</v>
      </c>
      <c r="AB273" s="2" t="s">
        <v>854</v>
      </c>
      <c r="AC273" s="2" t="s">
        <v>3093</v>
      </c>
      <c r="AD273" s="2" t="s">
        <v>3093</v>
      </c>
      <c r="AE273" s="2" t="s">
        <v>3093</v>
      </c>
      <c r="AF273" s="17" t="s">
        <v>3115</v>
      </c>
    </row>
    <row r="274" spans="1:32">
      <c r="A274" s="2">
        <v>273</v>
      </c>
      <c r="B274" s="2" t="s">
        <v>2624</v>
      </c>
      <c r="C274" s="2" t="s">
        <v>1138</v>
      </c>
      <c r="D274" s="2" t="s">
        <v>2301</v>
      </c>
      <c r="E274" s="2" t="s">
        <v>2952</v>
      </c>
      <c r="F274" s="2" t="s">
        <v>2637</v>
      </c>
      <c r="G274" s="12">
        <v>44675</v>
      </c>
      <c r="H274" s="2" t="s">
        <v>3112</v>
      </c>
      <c r="I274" s="2" t="s">
        <v>1020</v>
      </c>
      <c r="J274" s="2" t="s">
        <v>21</v>
      </c>
      <c r="K274" s="2" t="s">
        <v>378</v>
      </c>
      <c r="L274" s="2" t="s">
        <v>39</v>
      </c>
      <c r="M274" s="2" t="s">
        <v>727</v>
      </c>
      <c r="N274" s="2" t="s">
        <v>34</v>
      </c>
      <c r="O274" s="2" t="s">
        <v>386</v>
      </c>
      <c r="P274" s="2" t="s">
        <v>11</v>
      </c>
      <c r="Q274" s="2" t="s">
        <v>994</v>
      </c>
      <c r="R274" s="2" t="s">
        <v>26</v>
      </c>
      <c r="S274" s="2" t="s">
        <v>255</v>
      </c>
      <c r="T274" s="2" t="s">
        <v>22</v>
      </c>
      <c r="U274" s="2" t="s">
        <v>492</v>
      </c>
      <c r="V274" s="2" t="s">
        <v>47</v>
      </c>
      <c r="W274" s="2" t="s">
        <v>1055</v>
      </c>
      <c r="X274" s="2" t="s">
        <v>47</v>
      </c>
      <c r="Y274" s="2" t="s">
        <v>812</v>
      </c>
      <c r="Z274" s="2" t="s">
        <v>72</v>
      </c>
      <c r="AA274" s="2" t="s">
        <v>617</v>
      </c>
      <c r="AB274" s="2" t="s">
        <v>1133</v>
      </c>
      <c r="AC274" s="2" t="s">
        <v>3093</v>
      </c>
      <c r="AD274" s="2" t="s">
        <v>3093</v>
      </c>
      <c r="AE274" s="2" t="s">
        <v>3093</v>
      </c>
      <c r="AF274" s="17" t="s">
        <v>3096</v>
      </c>
    </row>
    <row r="275" spans="1:32">
      <c r="A275" s="2">
        <v>274</v>
      </c>
      <c r="B275" s="2" t="s">
        <v>2624</v>
      </c>
      <c r="C275" s="2" t="s">
        <v>1712</v>
      </c>
      <c r="D275" s="2" t="s">
        <v>2430</v>
      </c>
      <c r="E275" s="2" t="s">
        <v>2953</v>
      </c>
      <c r="F275" s="2" t="s">
        <v>2630</v>
      </c>
      <c r="G275" s="12">
        <v>44681</v>
      </c>
      <c r="H275" s="2" t="s">
        <v>3112</v>
      </c>
      <c r="I275" s="2" t="s">
        <v>346</v>
      </c>
      <c r="J275" s="2" t="s">
        <v>66</v>
      </c>
      <c r="K275" s="2" t="s">
        <v>1500</v>
      </c>
      <c r="L275" s="2" t="s">
        <v>10</v>
      </c>
      <c r="M275" s="2" t="s">
        <v>371</v>
      </c>
      <c r="N275" s="2" t="s">
        <v>10</v>
      </c>
      <c r="O275" s="2" t="s">
        <v>471</v>
      </c>
      <c r="P275" s="2" t="s">
        <v>60</v>
      </c>
      <c r="Q275" s="2" t="s">
        <v>82</v>
      </c>
      <c r="R275" s="2" t="s">
        <v>11</v>
      </c>
      <c r="S275" s="2" t="s">
        <v>138</v>
      </c>
      <c r="T275" s="2" t="s">
        <v>18</v>
      </c>
      <c r="U275" s="2" t="s">
        <v>582</v>
      </c>
      <c r="V275" s="2" t="s">
        <v>23</v>
      </c>
      <c r="W275" s="2" t="s">
        <v>560</v>
      </c>
      <c r="X275" s="2" t="s">
        <v>31</v>
      </c>
      <c r="Y275" s="2" t="s">
        <v>83</v>
      </c>
      <c r="Z275" s="2" t="s">
        <v>35</v>
      </c>
      <c r="AA275" s="2" t="s">
        <v>1713</v>
      </c>
      <c r="AB275" s="2" t="s">
        <v>1225</v>
      </c>
      <c r="AC275" s="2" t="s">
        <v>3093</v>
      </c>
      <c r="AD275" s="2" t="s">
        <v>3094</v>
      </c>
      <c r="AE275" s="2" t="s">
        <v>3093</v>
      </c>
      <c r="AF275" s="17" t="s">
        <v>3115</v>
      </c>
    </row>
    <row r="276" spans="1:32">
      <c r="A276" s="2">
        <v>275</v>
      </c>
      <c r="B276" s="2" t="s">
        <v>2624</v>
      </c>
      <c r="C276" s="2" t="s">
        <v>769</v>
      </c>
      <c r="D276" s="2" t="s">
        <v>2251</v>
      </c>
      <c r="E276" s="2" t="s">
        <v>2954</v>
      </c>
      <c r="F276" s="2" t="s">
        <v>2631</v>
      </c>
      <c r="G276" s="12">
        <v>44679</v>
      </c>
      <c r="H276" s="2" t="s">
        <v>3112</v>
      </c>
      <c r="I276" s="2" t="s">
        <v>110</v>
      </c>
      <c r="J276" s="2" t="s">
        <v>16</v>
      </c>
      <c r="K276" s="2" t="s">
        <v>596</v>
      </c>
      <c r="L276" s="2" t="s">
        <v>34</v>
      </c>
      <c r="M276" s="2" t="s">
        <v>771</v>
      </c>
      <c r="N276" s="2" t="s">
        <v>34</v>
      </c>
      <c r="O276" s="2" t="s">
        <v>255</v>
      </c>
      <c r="P276" s="2" t="s">
        <v>11</v>
      </c>
      <c r="Q276" s="2" t="s">
        <v>339</v>
      </c>
      <c r="R276" s="2" t="s">
        <v>26</v>
      </c>
      <c r="S276" s="2" t="s">
        <v>227</v>
      </c>
      <c r="T276" s="2" t="s">
        <v>29</v>
      </c>
      <c r="U276" s="2" t="s">
        <v>492</v>
      </c>
      <c r="V276" s="2" t="s">
        <v>31</v>
      </c>
      <c r="W276" s="2" t="s">
        <v>231</v>
      </c>
      <c r="X276" s="2" t="s">
        <v>47</v>
      </c>
      <c r="Y276" s="2" t="s">
        <v>471</v>
      </c>
      <c r="Z276" s="2" t="s">
        <v>37</v>
      </c>
      <c r="AA276" s="2" t="s">
        <v>772</v>
      </c>
      <c r="AB276" s="2" t="s">
        <v>770</v>
      </c>
      <c r="AC276" s="2" t="s">
        <v>3094</v>
      </c>
      <c r="AD276" s="2" t="s">
        <v>3093</v>
      </c>
      <c r="AE276" s="2" t="s">
        <v>3093</v>
      </c>
      <c r="AF276" s="17" t="s">
        <v>3096</v>
      </c>
    </row>
    <row r="277" spans="1:32">
      <c r="A277" s="2">
        <v>276</v>
      </c>
      <c r="B277" s="2" t="s">
        <v>2624</v>
      </c>
      <c r="C277" s="2" t="s">
        <v>794</v>
      </c>
      <c r="D277" s="2" t="s">
        <v>2255</v>
      </c>
      <c r="E277" s="2" t="s">
        <v>2955</v>
      </c>
      <c r="F277" s="2" t="s">
        <v>2635</v>
      </c>
      <c r="G277" s="12">
        <v>44699</v>
      </c>
      <c r="H277" s="2" t="s">
        <v>3112</v>
      </c>
      <c r="I277" s="2" t="s">
        <v>24</v>
      </c>
      <c r="J277" s="2" t="s">
        <v>16</v>
      </c>
      <c r="K277" s="2" t="s">
        <v>137</v>
      </c>
      <c r="L277" s="2" t="s">
        <v>39</v>
      </c>
      <c r="M277" s="2" t="s">
        <v>366</v>
      </c>
      <c r="N277" s="2" t="s">
        <v>66</v>
      </c>
      <c r="O277" s="2" t="s">
        <v>400</v>
      </c>
      <c r="P277" s="2" t="s">
        <v>26</v>
      </c>
      <c r="Q277" s="2" t="s">
        <v>43</v>
      </c>
      <c r="R277" s="2" t="s">
        <v>39</v>
      </c>
      <c r="S277" s="2" t="s">
        <v>220</v>
      </c>
      <c r="T277" s="2" t="s">
        <v>8</v>
      </c>
      <c r="U277" s="2" t="s">
        <v>548</v>
      </c>
      <c r="V277" s="2" t="s">
        <v>77</v>
      </c>
      <c r="W277" s="2" t="s">
        <v>796</v>
      </c>
      <c r="X277" s="2" t="s">
        <v>77</v>
      </c>
      <c r="Y277" s="2" t="s">
        <v>797</v>
      </c>
      <c r="Z277" s="2" t="s">
        <v>35</v>
      </c>
      <c r="AA277" s="2" t="s">
        <v>798</v>
      </c>
      <c r="AB277" s="2" t="s">
        <v>795</v>
      </c>
      <c r="AC277" s="2" t="s">
        <v>3093</v>
      </c>
      <c r="AD277" s="2" t="s">
        <v>3094</v>
      </c>
      <c r="AE277" s="2" t="s">
        <v>3093</v>
      </c>
      <c r="AF277" s="17" t="s">
        <v>3096</v>
      </c>
    </row>
    <row r="278" spans="1:32">
      <c r="A278" s="2">
        <v>277</v>
      </c>
      <c r="B278" s="2" t="s">
        <v>2624</v>
      </c>
      <c r="C278" s="2" t="s">
        <v>2084</v>
      </c>
      <c r="D278" s="2" t="s">
        <v>2573</v>
      </c>
      <c r="E278" s="2" t="s">
        <v>2956</v>
      </c>
      <c r="F278" s="2" t="s">
        <v>2660</v>
      </c>
      <c r="G278" s="12">
        <v>44713</v>
      </c>
      <c r="H278" s="2" t="s">
        <v>3113</v>
      </c>
      <c r="I278" s="2" t="s">
        <v>434</v>
      </c>
      <c r="J278" s="2" t="s">
        <v>22</v>
      </c>
      <c r="K278" s="2" t="s">
        <v>2085</v>
      </c>
      <c r="L278" s="2" t="s">
        <v>18</v>
      </c>
      <c r="M278" s="2" t="s">
        <v>800</v>
      </c>
      <c r="N278" s="2" t="s">
        <v>46</v>
      </c>
      <c r="O278" s="2" t="s">
        <v>567</v>
      </c>
      <c r="P278" s="2" t="s">
        <v>21</v>
      </c>
      <c r="Q278" s="2" t="s">
        <v>267</v>
      </c>
      <c r="R278" s="2" t="s">
        <v>8</v>
      </c>
      <c r="S278" s="2" t="s">
        <v>91</v>
      </c>
      <c r="T278" s="2" t="s">
        <v>37</v>
      </c>
      <c r="U278" s="2" t="s">
        <v>324</v>
      </c>
      <c r="V278" s="2" t="s">
        <v>240</v>
      </c>
      <c r="W278" s="2" t="s">
        <v>205</v>
      </c>
      <c r="X278" s="2" t="s">
        <v>874</v>
      </c>
      <c r="Y278" s="2" t="s">
        <v>454</v>
      </c>
      <c r="Z278" s="2" t="s">
        <v>171</v>
      </c>
      <c r="AA278" s="2" t="s">
        <v>2086</v>
      </c>
      <c r="AB278" s="2" t="s">
        <v>2080</v>
      </c>
      <c r="AC278" s="2" t="s">
        <v>3093</v>
      </c>
      <c r="AD278" s="2" t="s">
        <v>2627</v>
      </c>
      <c r="AE278" s="2" t="s">
        <v>3093</v>
      </c>
      <c r="AF278" s="17" t="s">
        <v>3115</v>
      </c>
    </row>
    <row r="279" spans="1:32">
      <c r="A279" s="2">
        <v>278</v>
      </c>
      <c r="B279" s="2" t="s">
        <v>2624</v>
      </c>
      <c r="C279" s="2" t="s">
        <v>1800</v>
      </c>
      <c r="D279" s="2" t="s">
        <v>2459</v>
      </c>
      <c r="E279" s="2" t="s">
        <v>2957</v>
      </c>
      <c r="F279" s="2" t="s">
        <v>2628</v>
      </c>
      <c r="G279" s="12">
        <v>44684</v>
      </c>
      <c r="H279" s="2" t="s">
        <v>3111</v>
      </c>
      <c r="I279" s="2" t="s">
        <v>174</v>
      </c>
      <c r="J279" s="2" t="s">
        <v>66</v>
      </c>
      <c r="K279" s="2" t="s">
        <v>1802</v>
      </c>
      <c r="L279" s="2" t="s">
        <v>34</v>
      </c>
      <c r="M279" s="2" t="s">
        <v>696</v>
      </c>
      <c r="N279" s="2" t="s">
        <v>26</v>
      </c>
      <c r="O279" s="2" t="s">
        <v>858</v>
      </c>
      <c r="P279" s="2" t="s">
        <v>13</v>
      </c>
      <c r="Q279" s="2" t="s">
        <v>1271</v>
      </c>
      <c r="R279" s="2" t="s">
        <v>26</v>
      </c>
      <c r="S279" s="2" t="s">
        <v>1145</v>
      </c>
      <c r="T279" s="2" t="s">
        <v>29</v>
      </c>
      <c r="U279" s="2" t="s">
        <v>159</v>
      </c>
      <c r="V279" s="2" t="s">
        <v>31</v>
      </c>
      <c r="W279" s="2" t="s">
        <v>50</v>
      </c>
      <c r="X279" s="2" t="s">
        <v>31</v>
      </c>
      <c r="Y279" s="2" t="s">
        <v>386</v>
      </c>
      <c r="Z279" s="2" t="s">
        <v>72</v>
      </c>
      <c r="AA279" s="2" t="s">
        <v>1070</v>
      </c>
      <c r="AB279" s="2" t="s">
        <v>1801</v>
      </c>
      <c r="AC279" s="2" t="s">
        <v>3093</v>
      </c>
      <c r="AD279" s="2" t="s">
        <v>3093</v>
      </c>
      <c r="AE279" s="2" t="s">
        <v>3094</v>
      </c>
      <c r="AF279" s="17" t="s">
        <v>3096</v>
      </c>
    </row>
    <row r="280" spans="1:32">
      <c r="A280" s="2">
        <v>279</v>
      </c>
      <c r="B280" s="2" t="s">
        <v>2624</v>
      </c>
      <c r="C280" s="2" t="s">
        <v>1728</v>
      </c>
      <c r="D280" s="2" t="s">
        <v>2435</v>
      </c>
      <c r="E280" s="2" t="s">
        <v>2958</v>
      </c>
      <c r="F280" s="2" t="s">
        <v>2635</v>
      </c>
      <c r="G280" s="12">
        <v>44681</v>
      </c>
      <c r="H280" s="2" t="s">
        <v>3111</v>
      </c>
      <c r="I280" s="2" t="s">
        <v>507</v>
      </c>
      <c r="J280" s="2" t="s">
        <v>16</v>
      </c>
      <c r="K280" s="2" t="s">
        <v>1418</v>
      </c>
      <c r="L280" s="2" t="s">
        <v>34</v>
      </c>
      <c r="M280" s="2" t="s">
        <v>1623</v>
      </c>
      <c r="N280" s="2" t="s">
        <v>34</v>
      </c>
      <c r="O280" s="2" t="s">
        <v>487</v>
      </c>
      <c r="P280" s="2" t="s">
        <v>13</v>
      </c>
      <c r="Q280" s="2" t="s">
        <v>152</v>
      </c>
      <c r="R280" s="2" t="s">
        <v>26</v>
      </c>
      <c r="S280" s="2" t="s">
        <v>792</v>
      </c>
      <c r="T280" s="2" t="s">
        <v>29</v>
      </c>
      <c r="U280" s="2" t="s">
        <v>431</v>
      </c>
      <c r="V280" s="2" t="s">
        <v>47</v>
      </c>
      <c r="W280" s="2" t="s">
        <v>261</v>
      </c>
      <c r="X280" s="2" t="s">
        <v>36</v>
      </c>
      <c r="Y280" s="2" t="s">
        <v>615</v>
      </c>
      <c r="Z280" s="2" t="s">
        <v>72</v>
      </c>
      <c r="AA280" s="2" t="s">
        <v>1729</v>
      </c>
      <c r="AB280" s="2" t="s">
        <v>909</v>
      </c>
      <c r="AC280" s="2" t="s">
        <v>3093</v>
      </c>
      <c r="AD280" s="2" t="s">
        <v>3093</v>
      </c>
      <c r="AE280" s="2" t="s">
        <v>3093</v>
      </c>
      <c r="AF280" s="17" t="s">
        <v>3096</v>
      </c>
    </row>
    <row r="281" spans="1:32">
      <c r="A281" s="2">
        <v>280</v>
      </c>
      <c r="B281" s="2" t="s">
        <v>2624</v>
      </c>
      <c r="C281" s="2" t="s">
        <v>961</v>
      </c>
      <c r="D281" s="2" t="s">
        <v>2273</v>
      </c>
      <c r="E281" s="2" t="s">
        <v>2959</v>
      </c>
      <c r="F281" s="2" t="s">
        <v>2634</v>
      </c>
      <c r="G281" s="12">
        <v>44689</v>
      </c>
      <c r="H281" s="2" t="s">
        <v>3112</v>
      </c>
      <c r="I281" s="2" t="s">
        <v>259</v>
      </c>
      <c r="J281" s="2" t="s">
        <v>10</v>
      </c>
      <c r="K281" s="2" t="s">
        <v>763</v>
      </c>
      <c r="L281" s="2" t="s">
        <v>13</v>
      </c>
      <c r="M281" s="2" t="s">
        <v>963</v>
      </c>
      <c r="N281" s="2" t="s">
        <v>11</v>
      </c>
      <c r="O281" s="2" t="s">
        <v>547</v>
      </c>
      <c r="P281" s="2" t="s">
        <v>11</v>
      </c>
      <c r="Q281" s="2" t="s">
        <v>262</v>
      </c>
      <c r="R281" s="2" t="s">
        <v>10</v>
      </c>
      <c r="S281" s="2" t="s">
        <v>889</v>
      </c>
      <c r="T281" s="2" t="s">
        <v>16</v>
      </c>
      <c r="U281" s="2" t="s">
        <v>197</v>
      </c>
      <c r="V281" s="2" t="s">
        <v>29</v>
      </c>
      <c r="W281" s="2" t="s">
        <v>951</v>
      </c>
      <c r="X281" s="2" t="s">
        <v>22</v>
      </c>
      <c r="Y281" s="2" t="s">
        <v>464</v>
      </c>
      <c r="Z281" s="2" t="s">
        <v>18</v>
      </c>
      <c r="AA281" s="2" t="s">
        <v>964</v>
      </c>
      <c r="AB281" s="2" t="s">
        <v>962</v>
      </c>
      <c r="AC281" s="2" t="s">
        <v>3093</v>
      </c>
      <c r="AD281" s="2" t="s">
        <v>3093</v>
      </c>
      <c r="AE281" s="2" t="s">
        <v>3093</v>
      </c>
      <c r="AF281" s="17" t="s">
        <v>3115</v>
      </c>
    </row>
    <row r="282" spans="1:32">
      <c r="A282" s="2">
        <v>281</v>
      </c>
      <c r="B282" s="2" t="s">
        <v>2624</v>
      </c>
      <c r="C282" s="2" t="s">
        <v>1377</v>
      </c>
      <c r="D282" s="2" t="s">
        <v>2347</v>
      </c>
      <c r="E282" s="2" t="s">
        <v>2960</v>
      </c>
      <c r="F282" s="2" t="s">
        <v>2655</v>
      </c>
      <c r="G282" s="12">
        <v>44718</v>
      </c>
      <c r="H282" s="2" t="s">
        <v>3113</v>
      </c>
      <c r="I282" s="2" t="s">
        <v>392</v>
      </c>
      <c r="J282" s="2" t="s">
        <v>21</v>
      </c>
      <c r="K282" s="2" t="s">
        <v>783</v>
      </c>
      <c r="L282" s="2" t="s">
        <v>55</v>
      </c>
      <c r="M282" s="2" t="s">
        <v>1345</v>
      </c>
      <c r="N282" s="2" t="s">
        <v>57</v>
      </c>
      <c r="O282" s="2" t="s">
        <v>624</v>
      </c>
      <c r="P282" s="2" t="s">
        <v>39</v>
      </c>
      <c r="Q282" s="2" t="s">
        <v>14</v>
      </c>
      <c r="R282" s="2" t="s">
        <v>66</v>
      </c>
      <c r="S282" s="2" t="s">
        <v>45</v>
      </c>
      <c r="T282" s="2" t="s">
        <v>22</v>
      </c>
      <c r="U282" s="2" t="s">
        <v>17</v>
      </c>
      <c r="V282" s="2" t="s">
        <v>171</v>
      </c>
      <c r="W282" s="2" t="s">
        <v>515</v>
      </c>
      <c r="X282" s="2" t="s">
        <v>171</v>
      </c>
      <c r="Y282" s="2" t="s">
        <v>624</v>
      </c>
      <c r="Z282" s="2" t="s">
        <v>31</v>
      </c>
      <c r="AA282" s="2" t="s">
        <v>1113</v>
      </c>
      <c r="AB282" s="2" t="s">
        <v>1375</v>
      </c>
      <c r="AC282" s="2" t="s">
        <v>3093</v>
      </c>
      <c r="AD282" s="2" t="s">
        <v>2627</v>
      </c>
      <c r="AE282" s="2" t="s">
        <v>2627</v>
      </c>
      <c r="AF282" s="17" t="s">
        <v>3115</v>
      </c>
    </row>
    <row r="283" spans="1:32">
      <c r="A283" s="2">
        <v>282</v>
      </c>
      <c r="B283" s="2" t="s">
        <v>2624</v>
      </c>
      <c r="C283" s="2" t="s">
        <v>1913</v>
      </c>
      <c r="D283" s="2" t="s">
        <v>2502</v>
      </c>
      <c r="E283" s="2" t="s">
        <v>2961</v>
      </c>
      <c r="F283" s="2" t="s">
        <v>2631</v>
      </c>
      <c r="G283" s="12">
        <v>44676</v>
      </c>
      <c r="H283" s="2" t="s">
        <v>3113</v>
      </c>
      <c r="I283" s="2" t="s">
        <v>50</v>
      </c>
      <c r="J283" s="2" t="s">
        <v>66</v>
      </c>
      <c r="K283" s="2" t="s">
        <v>1752</v>
      </c>
      <c r="L283" s="2" t="s">
        <v>26</v>
      </c>
      <c r="M283" s="2" t="s">
        <v>991</v>
      </c>
      <c r="N283" s="2" t="s">
        <v>26</v>
      </c>
      <c r="O283" s="2" t="s">
        <v>876</v>
      </c>
      <c r="P283" s="2" t="s">
        <v>13</v>
      </c>
      <c r="Q283" s="2" t="s">
        <v>17</v>
      </c>
      <c r="R283" s="2" t="s">
        <v>10</v>
      </c>
      <c r="S283" s="2" t="s">
        <v>575</v>
      </c>
      <c r="T283" s="2" t="s">
        <v>8</v>
      </c>
      <c r="U283" s="2" t="s">
        <v>256</v>
      </c>
      <c r="V283" s="2" t="s">
        <v>77</v>
      </c>
      <c r="W283" s="2" t="s">
        <v>1465</v>
      </c>
      <c r="X283" s="2" t="s">
        <v>77</v>
      </c>
      <c r="Y283" s="2" t="s">
        <v>402</v>
      </c>
      <c r="Z283" s="2" t="s">
        <v>35</v>
      </c>
      <c r="AA283" s="2" t="s">
        <v>1882</v>
      </c>
      <c r="AB283" s="2" t="s">
        <v>1790</v>
      </c>
      <c r="AC283" s="2" t="s">
        <v>3093</v>
      </c>
      <c r="AD283" s="2" t="s">
        <v>2627</v>
      </c>
      <c r="AE283" s="2" t="s">
        <v>2627</v>
      </c>
      <c r="AF283" s="17" t="s">
        <v>3096</v>
      </c>
    </row>
    <row r="284" spans="1:32">
      <c r="A284" s="2">
        <v>283</v>
      </c>
      <c r="B284" s="2" t="s">
        <v>2624</v>
      </c>
      <c r="C284" s="2" t="s">
        <v>1282</v>
      </c>
      <c r="D284" s="2" t="s">
        <v>2325</v>
      </c>
      <c r="E284" s="2" t="s">
        <v>2962</v>
      </c>
      <c r="F284" s="2" t="s">
        <v>2629</v>
      </c>
      <c r="G284" s="12">
        <v>44679</v>
      </c>
      <c r="H284" s="2" t="s">
        <v>3112</v>
      </c>
      <c r="I284" s="2" t="s">
        <v>28</v>
      </c>
      <c r="J284" s="2" t="s">
        <v>57</v>
      </c>
      <c r="K284" s="2" t="s">
        <v>729</v>
      </c>
      <c r="L284" s="2" t="s">
        <v>55</v>
      </c>
      <c r="M284" s="2" t="s">
        <v>1052</v>
      </c>
      <c r="N284" s="2" t="s">
        <v>55</v>
      </c>
      <c r="O284" s="2" t="s">
        <v>409</v>
      </c>
      <c r="P284" s="2" t="s">
        <v>10</v>
      </c>
      <c r="Q284" s="2" t="s">
        <v>276</v>
      </c>
      <c r="R284" s="2" t="s">
        <v>39</v>
      </c>
      <c r="S284" s="2" t="s">
        <v>539</v>
      </c>
      <c r="T284" s="2" t="s">
        <v>46</v>
      </c>
      <c r="U284" s="2" t="s">
        <v>30</v>
      </c>
      <c r="V284" s="2" t="s">
        <v>47</v>
      </c>
      <c r="W284" s="2" t="s">
        <v>180</v>
      </c>
      <c r="X284" s="2" t="s">
        <v>36</v>
      </c>
      <c r="Y284" s="2" t="s">
        <v>726</v>
      </c>
      <c r="Z284" s="2" t="s">
        <v>23</v>
      </c>
      <c r="AA284" s="2" t="s">
        <v>1284</v>
      </c>
      <c r="AB284" s="2" t="s">
        <v>1283</v>
      </c>
      <c r="AC284" s="2" t="s">
        <v>3093</v>
      </c>
      <c r="AD284" s="2" t="s">
        <v>3094</v>
      </c>
      <c r="AE284" s="2" t="s">
        <v>3093</v>
      </c>
      <c r="AF284" s="17" t="s">
        <v>3096</v>
      </c>
    </row>
    <row r="285" spans="1:32">
      <c r="A285" s="2">
        <v>284</v>
      </c>
      <c r="B285" s="2" t="s">
        <v>2624</v>
      </c>
      <c r="C285" s="2" t="s">
        <v>1504</v>
      </c>
      <c r="D285" s="2" t="s">
        <v>2378</v>
      </c>
      <c r="E285" s="2" t="s">
        <v>2963</v>
      </c>
      <c r="F285" s="2" t="s">
        <v>2635</v>
      </c>
      <c r="G285" s="12">
        <v>44704</v>
      </c>
      <c r="H285" s="2" t="s">
        <v>3112</v>
      </c>
      <c r="I285" s="2" t="s">
        <v>87</v>
      </c>
      <c r="J285" s="2" t="s">
        <v>16</v>
      </c>
      <c r="K285" s="2" t="s">
        <v>303</v>
      </c>
      <c r="L285" s="2" t="s">
        <v>39</v>
      </c>
      <c r="M285" s="2" t="s">
        <v>1253</v>
      </c>
      <c r="N285" s="2" t="s">
        <v>66</v>
      </c>
      <c r="O285" s="2" t="s">
        <v>663</v>
      </c>
      <c r="P285" s="2" t="s">
        <v>26</v>
      </c>
      <c r="Q285" s="2" t="s">
        <v>431</v>
      </c>
      <c r="R285" s="2" t="s">
        <v>39</v>
      </c>
      <c r="S285" s="2" t="s">
        <v>726</v>
      </c>
      <c r="T285" s="2" t="s">
        <v>8</v>
      </c>
      <c r="U285" s="2" t="s">
        <v>737</v>
      </c>
      <c r="V285" s="2" t="s">
        <v>31</v>
      </c>
      <c r="W285" s="2" t="s">
        <v>28</v>
      </c>
      <c r="X285" s="2" t="s">
        <v>47</v>
      </c>
      <c r="Y285" s="2" t="s">
        <v>958</v>
      </c>
      <c r="Z285" s="2" t="s">
        <v>72</v>
      </c>
      <c r="AA285" s="2" t="s">
        <v>1506</v>
      </c>
      <c r="AB285" s="2" t="s">
        <v>1505</v>
      </c>
      <c r="AC285" s="2" t="s">
        <v>3093</v>
      </c>
      <c r="AD285" s="2" t="s">
        <v>3094</v>
      </c>
      <c r="AE285" s="2" t="s">
        <v>3093</v>
      </c>
      <c r="AF285" s="17" t="s">
        <v>3096</v>
      </c>
    </row>
    <row r="286" spans="1:32">
      <c r="A286" s="2">
        <v>285</v>
      </c>
      <c r="B286" s="2" t="s">
        <v>2624</v>
      </c>
      <c r="C286" s="2" t="s">
        <v>1269</v>
      </c>
      <c r="D286" s="2" t="s">
        <v>2322</v>
      </c>
      <c r="E286" s="2" t="s">
        <v>2964</v>
      </c>
      <c r="F286" s="2" t="s">
        <v>2655</v>
      </c>
      <c r="G286" s="12">
        <v>44716</v>
      </c>
      <c r="H286" s="2" t="s">
        <v>3112</v>
      </c>
      <c r="I286" s="2" t="s">
        <v>24</v>
      </c>
      <c r="J286" s="2" t="s">
        <v>21</v>
      </c>
      <c r="K286" s="2" t="s">
        <v>660</v>
      </c>
      <c r="L286" s="2" t="s">
        <v>55</v>
      </c>
      <c r="M286" s="2" t="s">
        <v>460</v>
      </c>
      <c r="N286" s="2" t="s">
        <v>21</v>
      </c>
      <c r="O286" s="2" t="s">
        <v>223</v>
      </c>
      <c r="P286" s="2" t="s">
        <v>34</v>
      </c>
      <c r="Q286" s="2" t="s">
        <v>145</v>
      </c>
      <c r="R286" s="2" t="s">
        <v>66</v>
      </c>
      <c r="S286" s="2" t="s">
        <v>311</v>
      </c>
      <c r="T286" s="2" t="s">
        <v>29</v>
      </c>
      <c r="U286" s="2" t="s">
        <v>364</v>
      </c>
      <c r="V286" s="2" t="s">
        <v>36</v>
      </c>
      <c r="W286" s="2" t="s">
        <v>193</v>
      </c>
      <c r="X286" s="2" t="s">
        <v>36</v>
      </c>
      <c r="Y286" s="2" t="s">
        <v>272</v>
      </c>
      <c r="Z286" s="2" t="s">
        <v>23</v>
      </c>
      <c r="AA286" s="2" t="s">
        <v>1270</v>
      </c>
      <c r="AB286" s="2" t="s">
        <v>676</v>
      </c>
      <c r="AC286" s="2" t="s">
        <v>3093</v>
      </c>
      <c r="AD286" s="2" t="s">
        <v>2627</v>
      </c>
      <c r="AE286" s="2" t="s">
        <v>3094</v>
      </c>
      <c r="AF286" s="17" t="s">
        <v>3096</v>
      </c>
    </row>
    <row r="287" spans="1:32">
      <c r="A287" s="2">
        <v>286</v>
      </c>
      <c r="B287" s="2" t="s">
        <v>2624</v>
      </c>
      <c r="C287" s="2" t="s">
        <v>1765</v>
      </c>
      <c r="D287" s="2" t="s">
        <v>2447</v>
      </c>
      <c r="E287" s="2" t="s">
        <v>2965</v>
      </c>
      <c r="F287" s="2" t="s">
        <v>2628</v>
      </c>
      <c r="G287" s="12">
        <v>44681</v>
      </c>
      <c r="H287" s="2" t="s">
        <v>3112</v>
      </c>
      <c r="I287" s="2" t="s">
        <v>320</v>
      </c>
      <c r="J287" s="2" t="s">
        <v>66</v>
      </c>
      <c r="K287" s="2" t="s">
        <v>683</v>
      </c>
      <c r="L287" s="2" t="s">
        <v>34</v>
      </c>
      <c r="M287" s="2" t="s">
        <v>1766</v>
      </c>
      <c r="N287" s="2" t="s">
        <v>34</v>
      </c>
      <c r="O287" s="2" t="s">
        <v>427</v>
      </c>
      <c r="P287" s="2" t="s">
        <v>11</v>
      </c>
      <c r="Q287" s="2" t="s">
        <v>157</v>
      </c>
      <c r="R287" s="2" t="s">
        <v>26</v>
      </c>
      <c r="S287" s="2" t="s">
        <v>277</v>
      </c>
      <c r="T287" s="2" t="s">
        <v>29</v>
      </c>
      <c r="U287" s="2" t="s">
        <v>159</v>
      </c>
      <c r="V287" s="2" t="s">
        <v>47</v>
      </c>
      <c r="W287" s="2" t="s">
        <v>73</v>
      </c>
      <c r="X287" s="2" t="s">
        <v>47</v>
      </c>
      <c r="Y287" s="2" t="s">
        <v>1097</v>
      </c>
      <c r="Z287" s="2" t="s">
        <v>72</v>
      </c>
      <c r="AA287" s="2" t="s">
        <v>1767</v>
      </c>
      <c r="AB287" s="2" t="s">
        <v>1763</v>
      </c>
      <c r="AC287" s="2" t="s">
        <v>3093</v>
      </c>
      <c r="AD287" s="2" t="s">
        <v>3093</v>
      </c>
      <c r="AE287" s="2" t="s">
        <v>3093</v>
      </c>
      <c r="AF287" s="17" t="s">
        <v>3096</v>
      </c>
    </row>
    <row r="288" spans="1:32">
      <c r="A288" s="2">
        <v>287</v>
      </c>
      <c r="B288" s="2" t="s">
        <v>2624</v>
      </c>
      <c r="C288" s="2" t="s">
        <v>1125</v>
      </c>
      <c r="D288" s="2" t="s">
        <v>2299</v>
      </c>
      <c r="E288" s="2" t="s">
        <v>2966</v>
      </c>
      <c r="F288" s="2" t="s">
        <v>2631</v>
      </c>
      <c r="G288" s="12">
        <v>44681</v>
      </c>
      <c r="H288" s="2" t="s">
        <v>3112</v>
      </c>
      <c r="I288" s="2" t="s">
        <v>229</v>
      </c>
      <c r="J288" s="2" t="s">
        <v>16</v>
      </c>
      <c r="K288" s="2" t="s">
        <v>662</v>
      </c>
      <c r="L288" s="2" t="s">
        <v>34</v>
      </c>
      <c r="M288" s="2" t="s">
        <v>1127</v>
      </c>
      <c r="N288" s="2" t="s">
        <v>66</v>
      </c>
      <c r="O288" s="2" t="s">
        <v>370</v>
      </c>
      <c r="P288" s="2" t="s">
        <v>26</v>
      </c>
      <c r="Q288" s="2" t="s">
        <v>761</v>
      </c>
      <c r="R288" s="2" t="s">
        <v>39</v>
      </c>
      <c r="S288" s="2" t="s">
        <v>204</v>
      </c>
      <c r="T288" s="2" t="s">
        <v>18</v>
      </c>
      <c r="U288" s="2" t="s">
        <v>215</v>
      </c>
      <c r="V288" s="2" t="s">
        <v>23</v>
      </c>
      <c r="W288" s="2" t="s">
        <v>864</v>
      </c>
      <c r="X288" s="2" t="s">
        <v>23</v>
      </c>
      <c r="Y288" s="2" t="s">
        <v>812</v>
      </c>
      <c r="Z288" s="2" t="s">
        <v>35</v>
      </c>
      <c r="AA288" s="2" t="s">
        <v>1128</v>
      </c>
      <c r="AB288" s="2" t="s">
        <v>1126</v>
      </c>
      <c r="AC288" s="2" t="s">
        <v>2627</v>
      </c>
      <c r="AD288" s="2" t="s">
        <v>2627</v>
      </c>
      <c r="AE288" s="2" t="s">
        <v>3093</v>
      </c>
      <c r="AF288" s="17" t="s">
        <v>3096</v>
      </c>
    </row>
    <row r="289" spans="1:32">
      <c r="A289" s="2">
        <v>288</v>
      </c>
      <c r="B289" s="2" t="s">
        <v>2624</v>
      </c>
      <c r="C289" s="2" t="s">
        <v>1547</v>
      </c>
      <c r="D289" s="2" t="s">
        <v>2387</v>
      </c>
      <c r="E289" s="2" t="s">
        <v>2967</v>
      </c>
      <c r="F289" s="2" t="s">
        <v>2631</v>
      </c>
      <c r="G289" s="12">
        <v>44685</v>
      </c>
      <c r="H289" s="2" t="s">
        <v>3112</v>
      </c>
      <c r="I289" s="2" t="s">
        <v>346</v>
      </c>
      <c r="J289" s="2" t="s">
        <v>16</v>
      </c>
      <c r="K289" s="2" t="s">
        <v>612</v>
      </c>
      <c r="L289" s="2" t="s">
        <v>26</v>
      </c>
      <c r="M289" s="2" t="s">
        <v>393</v>
      </c>
      <c r="N289" s="2" t="s">
        <v>34</v>
      </c>
      <c r="O289" s="2" t="s">
        <v>1129</v>
      </c>
      <c r="P289" s="2" t="s">
        <v>11</v>
      </c>
      <c r="Q289" s="2" t="s">
        <v>388</v>
      </c>
      <c r="R289" s="2" t="s">
        <v>26</v>
      </c>
      <c r="S289" s="2" t="s">
        <v>266</v>
      </c>
      <c r="T289" s="2" t="s">
        <v>29</v>
      </c>
      <c r="U289" s="2" t="s">
        <v>43</v>
      </c>
      <c r="V289" s="2" t="s">
        <v>31</v>
      </c>
      <c r="W289" s="2" t="s">
        <v>933</v>
      </c>
      <c r="X289" s="2" t="s">
        <v>31</v>
      </c>
      <c r="Y289" s="2" t="s">
        <v>1074</v>
      </c>
      <c r="Z289" s="2" t="s">
        <v>72</v>
      </c>
      <c r="AA289" s="2" t="s">
        <v>1147</v>
      </c>
      <c r="AB289" s="2" t="s">
        <v>873</v>
      </c>
      <c r="AC289" s="2" t="s">
        <v>3093</v>
      </c>
      <c r="AD289" s="2" t="s">
        <v>3093</v>
      </c>
      <c r="AE289" s="2" t="s">
        <v>3093</v>
      </c>
      <c r="AF289" s="17" t="s">
        <v>3096</v>
      </c>
    </row>
    <row r="290" spans="1:32">
      <c r="A290" s="2">
        <v>289</v>
      </c>
      <c r="B290" s="2" t="s">
        <v>2624</v>
      </c>
      <c r="C290" s="2" t="s">
        <v>1105</v>
      </c>
      <c r="D290" s="2" t="s">
        <v>2296</v>
      </c>
      <c r="E290" s="2" t="s">
        <v>2968</v>
      </c>
      <c r="F290" s="2" t="s">
        <v>2655</v>
      </c>
      <c r="G290" s="12">
        <v>44715</v>
      </c>
      <c r="H290" s="2" t="s">
        <v>3112</v>
      </c>
      <c r="I290" s="2" t="s">
        <v>748</v>
      </c>
      <c r="J290" s="2" t="s">
        <v>16</v>
      </c>
      <c r="K290" s="2" t="s">
        <v>1107</v>
      </c>
      <c r="L290" s="2" t="s">
        <v>55</v>
      </c>
      <c r="M290" s="2" t="s">
        <v>875</v>
      </c>
      <c r="N290" s="2" t="s">
        <v>21</v>
      </c>
      <c r="O290" s="2" t="s">
        <v>161</v>
      </c>
      <c r="P290" s="2" t="s">
        <v>39</v>
      </c>
      <c r="Q290" s="2" t="s">
        <v>231</v>
      </c>
      <c r="R290" s="2" t="s">
        <v>66</v>
      </c>
      <c r="S290" s="2" t="s">
        <v>400</v>
      </c>
      <c r="T290" s="2" t="s">
        <v>8</v>
      </c>
      <c r="U290" s="2" t="s">
        <v>237</v>
      </c>
      <c r="V290" s="2" t="s">
        <v>31</v>
      </c>
      <c r="W290" s="2" t="s">
        <v>972</v>
      </c>
      <c r="X290" s="2" t="s">
        <v>31</v>
      </c>
      <c r="Y290" s="2" t="s">
        <v>597</v>
      </c>
      <c r="Z290" s="2" t="s">
        <v>37</v>
      </c>
      <c r="AA290" s="2" t="s">
        <v>804</v>
      </c>
      <c r="AB290" s="2" t="s">
        <v>1106</v>
      </c>
      <c r="AC290" s="2" t="s">
        <v>3093</v>
      </c>
      <c r="AD290" s="2" t="s">
        <v>2627</v>
      </c>
      <c r="AE290" s="2" t="s">
        <v>2627</v>
      </c>
      <c r="AF290" s="17" t="s">
        <v>3096</v>
      </c>
    </row>
    <row r="291" spans="1:32" ht="13.9" customHeight="1">
      <c r="A291" s="2">
        <v>290</v>
      </c>
      <c r="B291" s="2" t="s">
        <v>2625</v>
      </c>
      <c r="C291" s="2" t="s">
        <v>1731</v>
      </c>
      <c r="D291" s="2" t="s">
        <v>2437</v>
      </c>
      <c r="E291" s="2" t="s">
        <v>2969</v>
      </c>
      <c r="F291" s="2" t="s">
        <v>2642</v>
      </c>
      <c r="G291" s="12">
        <v>44688</v>
      </c>
      <c r="H291" s="2" t="s">
        <v>3112</v>
      </c>
      <c r="I291" s="2" t="s">
        <v>1055</v>
      </c>
      <c r="J291" s="2" t="s">
        <v>16</v>
      </c>
      <c r="K291" s="2" t="s">
        <v>1733</v>
      </c>
      <c r="L291" s="2" t="s">
        <v>34</v>
      </c>
      <c r="M291" s="2" t="s">
        <v>1004</v>
      </c>
      <c r="N291" s="2" t="s">
        <v>34</v>
      </c>
      <c r="O291" s="2" t="s">
        <v>515</v>
      </c>
      <c r="P291" s="2" t="s">
        <v>11</v>
      </c>
      <c r="Q291" s="2" t="s">
        <v>364</v>
      </c>
      <c r="R291" s="2" t="s">
        <v>34</v>
      </c>
      <c r="S291" s="2" t="s">
        <v>52</v>
      </c>
      <c r="T291" s="2" t="s">
        <v>22</v>
      </c>
      <c r="U291" s="2" t="s">
        <v>267</v>
      </c>
      <c r="V291" s="2" t="s">
        <v>47</v>
      </c>
      <c r="W291" s="2" t="s">
        <v>1232</v>
      </c>
      <c r="X291" s="2" t="s">
        <v>36</v>
      </c>
      <c r="Y291" s="2" t="s">
        <v>83</v>
      </c>
      <c r="Z291" s="2" t="s">
        <v>72</v>
      </c>
      <c r="AA291" s="2" t="s">
        <v>1340</v>
      </c>
      <c r="AB291" s="2" t="s">
        <v>1732</v>
      </c>
      <c r="AC291" s="2" t="s">
        <v>3093</v>
      </c>
      <c r="AD291" s="2" t="s">
        <v>3094</v>
      </c>
      <c r="AE291" s="2" t="s">
        <v>3093</v>
      </c>
      <c r="AF291" s="17" t="s">
        <v>3115</v>
      </c>
    </row>
    <row r="292" spans="1:32" ht="13.9" customHeight="1">
      <c r="A292" s="2">
        <v>291</v>
      </c>
      <c r="B292" s="2" t="s">
        <v>2625</v>
      </c>
      <c r="C292" s="2" t="s">
        <v>1780</v>
      </c>
      <c r="D292" s="2" t="s">
        <v>2452</v>
      </c>
      <c r="E292" s="2" t="s">
        <v>2970</v>
      </c>
      <c r="F292" s="2" t="s">
        <v>2641</v>
      </c>
      <c r="G292" s="12">
        <v>44678</v>
      </c>
      <c r="H292" s="2" t="s">
        <v>3113</v>
      </c>
      <c r="I292" s="2" t="s">
        <v>149</v>
      </c>
      <c r="J292" s="2" t="s">
        <v>55</v>
      </c>
      <c r="K292" s="2" t="s">
        <v>1081</v>
      </c>
      <c r="L292" s="2" t="s">
        <v>10</v>
      </c>
      <c r="M292" s="2" t="s">
        <v>414</v>
      </c>
      <c r="N292" s="2" t="s">
        <v>10</v>
      </c>
      <c r="O292" s="2" t="s">
        <v>416</v>
      </c>
      <c r="P292" s="2" t="s">
        <v>60</v>
      </c>
      <c r="Q292" s="2" t="s">
        <v>413</v>
      </c>
      <c r="R292" s="2" t="s">
        <v>10</v>
      </c>
      <c r="S292" s="2" t="s">
        <v>235</v>
      </c>
      <c r="T292" s="2" t="s">
        <v>8</v>
      </c>
      <c r="U292" s="2" t="s">
        <v>342</v>
      </c>
      <c r="V292" s="2" t="s">
        <v>86</v>
      </c>
      <c r="W292" s="2" t="s">
        <v>666</v>
      </c>
      <c r="X292" s="2" t="s">
        <v>86</v>
      </c>
      <c r="Y292" s="2" t="s">
        <v>1145</v>
      </c>
      <c r="Z292" s="2" t="s">
        <v>72</v>
      </c>
      <c r="AA292" s="2" t="s">
        <v>946</v>
      </c>
      <c r="AB292" s="2" t="s">
        <v>965</v>
      </c>
      <c r="AC292" s="2" t="s">
        <v>3093</v>
      </c>
      <c r="AD292" s="2" t="s">
        <v>2627</v>
      </c>
      <c r="AE292" s="2" t="s">
        <v>3093</v>
      </c>
      <c r="AF292" s="17" t="s">
        <v>3096</v>
      </c>
    </row>
    <row r="293" spans="1:32" ht="13.9" customHeight="1">
      <c r="A293" s="2">
        <v>292</v>
      </c>
      <c r="B293" s="2" t="s">
        <v>2625</v>
      </c>
      <c r="C293" s="2" t="s">
        <v>1803</v>
      </c>
      <c r="D293" s="2" t="s">
        <v>2460</v>
      </c>
      <c r="E293" s="2" t="s">
        <v>2971</v>
      </c>
      <c r="F293" s="2" t="s">
        <v>2639</v>
      </c>
      <c r="G293" s="12">
        <v>44679</v>
      </c>
      <c r="H293" s="2" t="s">
        <v>3113</v>
      </c>
      <c r="I293" s="2" t="s">
        <v>120</v>
      </c>
      <c r="J293" s="2" t="s">
        <v>39</v>
      </c>
      <c r="K293" s="2" t="s">
        <v>1519</v>
      </c>
      <c r="L293" s="2" t="s">
        <v>10</v>
      </c>
      <c r="M293" s="2" t="s">
        <v>719</v>
      </c>
      <c r="N293" s="2" t="s">
        <v>10</v>
      </c>
      <c r="O293" s="2" t="s">
        <v>663</v>
      </c>
      <c r="P293" s="2" t="s">
        <v>60</v>
      </c>
      <c r="Q293" s="2" t="s">
        <v>233</v>
      </c>
      <c r="R293" s="2" t="s">
        <v>11</v>
      </c>
      <c r="S293" s="2" t="s">
        <v>586</v>
      </c>
      <c r="T293" s="2" t="s">
        <v>18</v>
      </c>
      <c r="U293" s="2" t="s">
        <v>105</v>
      </c>
      <c r="V293" s="2" t="s">
        <v>77</v>
      </c>
      <c r="W293" s="2" t="s">
        <v>958</v>
      </c>
      <c r="X293" s="2" t="s">
        <v>36</v>
      </c>
      <c r="Y293" s="2" t="s">
        <v>449</v>
      </c>
      <c r="Z293" s="2" t="s">
        <v>35</v>
      </c>
      <c r="AA293" s="2" t="s">
        <v>1804</v>
      </c>
      <c r="AB293" s="2" t="s">
        <v>1801</v>
      </c>
      <c r="AC293" s="2" t="s">
        <v>3093</v>
      </c>
      <c r="AD293" s="2" t="s">
        <v>3093</v>
      </c>
      <c r="AE293" s="2" t="s">
        <v>2627</v>
      </c>
      <c r="AF293" s="17" t="s">
        <v>3115</v>
      </c>
    </row>
    <row r="294" spans="1:32" ht="13.9" customHeight="1">
      <c r="A294" s="2">
        <v>293</v>
      </c>
      <c r="B294" s="2" t="s">
        <v>2625</v>
      </c>
      <c r="C294" s="2" t="s">
        <v>1823</v>
      </c>
      <c r="D294" s="2" t="s">
        <v>2467</v>
      </c>
      <c r="E294" s="2" t="s">
        <v>2972</v>
      </c>
      <c r="F294" s="2" t="s">
        <v>2640</v>
      </c>
      <c r="G294" s="12">
        <v>44682</v>
      </c>
      <c r="H294" s="2" t="s">
        <v>3112</v>
      </c>
      <c r="I294" s="2" t="s">
        <v>346</v>
      </c>
      <c r="J294" s="2" t="s">
        <v>39</v>
      </c>
      <c r="K294" s="2" t="s">
        <v>451</v>
      </c>
      <c r="L294" s="2" t="s">
        <v>10</v>
      </c>
      <c r="M294" s="2" t="s">
        <v>875</v>
      </c>
      <c r="N294" s="2" t="s">
        <v>11</v>
      </c>
      <c r="O294" s="2" t="s">
        <v>1425</v>
      </c>
      <c r="P294" s="2" t="s">
        <v>60</v>
      </c>
      <c r="Q294" s="2" t="s">
        <v>1381</v>
      </c>
      <c r="R294" s="2" t="s">
        <v>11</v>
      </c>
      <c r="S294" s="2" t="s">
        <v>54</v>
      </c>
      <c r="T294" s="2" t="s">
        <v>8</v>
      </c>
      <c r="U294" s="2" t="s">
        <v>192</v>
      </c>
      <c r="V294" s="2" t="s">
        <v>341</v>
      </c>
      <c r="W294" s="2" t="s">
        <v>122</v>
      </c>
      <c r="X294" s="2" t="s">
        <v>240</v>
      </c>
      <c r="Y294" s="2" t="s">
        <v>704</v>
      </c>
      <c r="Z294" s="2" t="s">
        <v>35</v>
      </c>
      <c r="AA294" s="2" t="s">
        <v>1817</v>
      </c>
      <c r="AB294" s="2" t="s">
        <v>1657</v>
      </c>
      <c r="AC294" s="2" t="s">
        <v>3093</v>
      </c>
      <c r="AD294" s="2" t="s">
        <v>3094</v>
      </c>
      <c r="AE294" s="2" t="s">
        <v>3094</v>
      </c>
      <c r="AF294" s="17" t="s">
        <v>3115</v>
      </c>
    </row>
    <row r="295" spans="1:32" ht="13.9" customHeight="1">
      <c r="A295" s="2">
        <v>294</v>
      </c>
      <c r="B295" s="2" t="s">
        <v>2625</v>
      </c>
      <c r="C295" s="2" t="s">
        <v>1831</v>
      </c>
      <c r="D295" s="2" t="s">
        <v>2471</v>
      </c>
      <c r="E295" s="2" t="s">
        <v>2973</v>
      </c>
      <c r="F295" s="2" t="s">
        <v>2644</v>
      </c>
      <c r="G295" s="12">
        <v>44682</v>
      </c>
      <c r="H295" s="2" t="s">
        <v>3112</v>
      </c>
      <c r="I295" s="2" t="s">
        <v>408</v>
      </c>
      <c r="J295" s="2" t="s">
        <v>66</v>
      </c>
      <c r="K295" s="2" t="s">
        <v>1262</v>
      </c>
      <c r="L295" s="2" t="s">
        <v>26</v>
      </c>
      <c r="M295" s="2" t="s">
        <v>1004</v>
      </c>
      <c r="N295" s="2" t="s">
        <v>26</v>
      </c>
      <c r="O295" s="2" t="s">
        <v>555</v>
      </c>
      <c r="P295" s="2" t="s">
        <v>13</v>
      </c>
      <c r="Q295" s="2" t="s">
        <v>554</v>
      </c>
      <c r="R295" s="2" t="s">
        <v>26</v>
      </c>
      <c r="S295" s="2" t="s">
        <v>993</v>
      </c>
      <c r="T295" s="2" t="s">
        <v>22</v>
      </c>
      <c r="U295" s="2" t="s">
        <v>424</v>
      </c>
      <c r="V295" s="2" t="s">
        <v>171</v>
      </c>
      <c r="W295" s="2" t="s">
        <v>198</v>
      </c>
      <c r="X295" s="2" t="s">
        <v>171</v>
      </c>
      <c r="Y295" s="2" t="s">
        <v>838</v>
      </c>
      <c r="Z295" s="2" t="s">
        <v>37</v>
      </c>
      <c r="AA295" s="2" t="s">
        <v>1833</v>
      </c>
      <c r="AB295" s="2" t="s">
        <v>1832</v>
      </c>
      <c r="AC295" s="2" t="s">
        <v>3093</v>
      </c>
      <c r="AD295" s="2" t="s">
        <v>3094</v>
      </c>
      <c r="AE295" s="2" t="s">
        <v>3094</v>
      </c>
      <c r="AF295" s="17" t="s">
        <v>3115</v>
      </c>
    </row>
    <row r="296" spans="1:32" ht="13.9" customHeight="1">
      <c r="A296" s="2">
        <v>295</v>
      </c>
      <c r="B296" s="2" t="s">
        <v>2625</v>
      </c>
      <c r="C296" s="2" t="s">
        <v>1849</v>
      </c>
      <c r="D296" s="2" t="s">
        <v>2476</v>
      </c>
      <c r="E296" s="2" t="s">
        <v>2974</v>
      </c>
      <c r="F296" s="2" t="s">
        <v>2658</v>
      </c>
      <c r="G296" s="12">
        <v>44684</v>
      </c>
      <c r="H296" s="2" t="s">
        <v>3112</v>
      </c>
      <c r="I296" s="2" t="s">
        <v>501</v>
      </c>
      <c r="J296" s="2" t="s">
        <v>16</v>
      </c>
      <c r="K296" s="2" t="s">
        <v>1069</v>
      </c>
      <c r="L296" s="2" t="s">
        <v>26</v>
      </c>
      <c r="M296" s="2" t="s">
        <v>578</v>
      </c>
      <c r="N296" s="2" t="s">
        <v>10</v>
      </c>
      <c r="O296" s="2" t="s">
        <v>876</v>
      </c>
      <c r="P296" s="2" t="s">
        <v>60</v>
      </c>
      <c r="Q296" s="2" t="s">
        <v>369</v>
      </c>
      <c r="R296" s="2" t="s">
        <v>11</v>
      </c>
      <c r="S296" s="2" t="s">
        <v>239</v>
      </c>
      <c r="T296" s="2" t="s">
        <v>29</v>
      </c>
      <c r="U296" s="2" t="s">
        <v>246</v>
      </c>
      <c r="V296" s="2" t="s">
        <v>341</v>
      </c>
      <c r="W296" s="2" t="s">
        <v>639</v>
      </c>
      <c r="X296" s="2" t="s">
        <v>240</v>
      </c>
      <c r="Y296" s="2" t="s">
        <v>218</v>
      </c>
      <c r="Z296" s="2" t="s">
        <v>72</v>
      </c>
      <c r="AA296" s="2" t="s">
        <v>1850</v>
      </c>
      <c r="AB296" s="2" t="s">
        <v>1527</v>
      </c>
      <c r="AC296" s="2" t="s">
        <v>3093</v>
      </c>
      <c r="AD296" s="2" t="s">
        <v>2627</v>
      </c>
      <c r="AE296" s="2" t="s">
        <v>3093</v>
      </c>
      <c r="AF296" s="17" t="s">
        <v>3115</v>
      </c>
    </row>
    <row r="297" spans="1:32" ht="13.9" customHeight="1">
      <c r="A297" s="2">
        <v>296</v>
      </c>
      <c r="B297" s="2" t="s">
        <v>2625</v>
      </c>
      <c r="C297" s="2" t="s">
        <v>1873</v>
      </c>
      <c r="D297" s="2" t="s">
        <v>2486</v>
      </c>
      <c r="E297" s="2" t="s">
        <v>2975</v>
      </c>
      <c r="F297" s="2" t="s">
        <v>2641</v>
      </c>
      <c r="G297" s="12">
        <v>44686</v>
      </c>
      <c r="H297" s="2" t="s">
        <v>3112</v>
      </c>
      <c r="I297" s="2" t="s">
        <v>537</v>
      </c>
      <c r="J297" s="2" t="s">
        <v>13</v>
      </c>
      <c r="K297" s="2" t="s">
        <v>1874</v>
      </c>
      <c r="L297" s="2" t="s">
        <v>314</v>
      </c>
      <c r="M297" s="2" t="s">
        <v>984</v>
      </c>
      <c r="N297" s="2" t="s">
        <v>314</v>
      </c>
      <c r="O297" s="2" t="s">
        <v>244</v>
      </c>
      <c r="P297" s="2" t="s">
        <v>314</v>
      </c>
      <c r="Q297" s="2" t="s">
        <v>270</v>
      </c>
      <c r="R297" s="2" t="s">
        <v>60</v>
      </c>
      <c r="S297" s="2" t="s">
        <v>644</v>
      </c>
      <c r="T297" s="2" t="s">
        <v>55</v>
      </c>
      <c r="U297" s="2" t="s">
        <v>492</v>
      </c>
      <c r="V297" s="2" t="s">
        <v>57</v>
      </c>
      <c r="W297" s="2" t="s">
        <v>357</v>
      </c>
      <c r="X297" s="2" t="s">
        <v>8</v>
      </c>
      <c r="Y297" s="2" t="s">
        <v>377</v>
      </c>
      <c r="Z297" s="2" t="s">
        <v>21</v>
      </c>
      <c r="AA297" s="2" t="s">
        <v>1577</v>
      </c>
      <c r="AB297" s="2" t="s">
        <v>1872</v>
      </c>
      <c r="AC297" s="2" t="s">
        <v>3093</v>
      </c>
      <c r="AD297" s="2" t="s">
        <v>3093</v>
      </c>
      <c r="AE297" s="2" t="s">
        <v>3093</v>
      </c>
      <c r="AF297" s="17" t="s">
        <v>3096</v>
      </c>
    </row>
    <row r="298" spans="1:32" ht="13.9" customHeight="1">
      <c r="A298" s="2">
        <v>297</v>
      </c>
      <c r="B298" s="2" t="s">
        <v>2625</v>
      </c>
      <c r="C298" s="2" t="s">
        <v>1895</v>
      </c>
      <c r="D298" s="2" t="s">
        <v>2493</v>
      </c>
      <c r="E298" s="2" t="s">
        <v>2976</v>
      </c>
      <c r="F298" s="2" t="s">
        <v>2642</v>
      </c>
      <c r="G298" s="12">
        <v>44679</v>
      </c>
      <c r="H298" s="2" t="s">
        <v>3112</v>
      </c>
      <c r="I298" s="2" t="s">
        <v>408</v>
      </c>
      <c r="J298" s="2" t="s">
        <v>16</v>
      </c>
      <c r="K298" s="2" t="s">
        <v>680</v>
      </c>
      <c r="L298" s="2" t="s">
        <v>39</v>
      </c>
      <c r="M298" s="2" t="s">
        <v>538</v>
      </c>
      <c r="N298" s="2" t="s">
        <v>34</v>
      </c>
      <c r="O298" s="2" t="s">
        <v>812</v>
      </c>
      <c r="P298" s="2" t="s">
        <v>11</v>
      </c>
      <c r="Q298" s="2" t="s">
        <v>222</v>
      </c>
      <c r="R298" s="2" t="s">
        <v>34</v>
      </c>
      <c r="S298" s="2" t="s">
        <v>348</v>
      </c>
      <c r="T298" s="2" t="s">
        <v>22</v>
      </c>
      <c r="U298" s="2" t="s">
        <v>17</v>
      </c>
      <c r="V298" s="2" t="s">
        <v>36</v>
      </c>
      <c r="W298" s="2" t="s">
        <v>218</v>
      </c>
      <c r="X298" s="2" t="s">
        <v>36</v>
      </c>
      <c r="Y298" s="2" t="s">
        <v>374</v>
      </c>
      <c r="Z298" s="2" t="s">
        <v>37</v>
      </c>
      <c r="AA298" s="2" t="s">
        <v>1896</v>
      </c>
      <c r="AB298" s="2" t="s">
        <v>1142</v>
      </c>
      <c r="AC298" s="2" t="s">
        <v>3093</v>
      </c>
      <c r="AD298" s="2" t="s">
        <v>3094</v>
      </c>
      <c r="AE298" s="2" t="s">
        <v>3094</v>
      </c>
      <c r="AF298" s="17" t="s">
        <v>3115</v>
      </c>
    </row>
    <row r="299" spans="1:32" ht="13.9" customHeight="1">
      <c r="A299" s="2">
        <v>298</v>
      </c>
      <c r="B299" s="2" t="s">
        <v>2625</v>
      </c>
      <c r="C299" s="2" t="s">
        <v>1901</v>
      </c>
      <c r="D299" s="2" t="s">
        <v>2496</v>
      </c>
      <c r="E299" s="2" t="s">
        <v>2977</v>
      </c>
      <c r="F299" s="2" t="s">
        <v>2643</v>
      </c>
      <c r="G299" s="12">
        <v>44692</v>
      </c>
      <c r="H299" s="2" t="s">
        <v>3113</v>
      </c>
      <c r="I299" s="2" t="s">
        <v>229</v>
      </c>
      <c r="J299" s="2" t="s">
        <v>16</v>
      </c>
      <c r="K299" s="2" t="s">
        <v>1457</v>
      </c>
      <c r="L299" s="2" t="s">
        <v>34</v>
      </c>
      <c r="M299" s="2" t="s">
        <v>1761</v>
      </c>
      <c r="N299" s="2" t="s">
        <v>34</v>
      </c>
      <c r="O299" s="2" t="s">
        <v>269</v>
      </c>
      <c r="P299" s="2" t="s">
        <v>11</v>
      </c>
      <c r="Q299" s="2" t="s">
        <v>152</v>
      </c>
      <c r="R299" s="2" t="s">
        <v>26</v>
      </c>
      <c r="S299" s="2" t="s">
        <v>409</v>
      </c>
      <c r="T299" s="2" t="s">
        <v>29</v>
      </c>
      <c r="U299" s="2" t="s">
        <v>520</v>
      </c>
      <c r="V299" s="2" t="s">
        <v>86</v>
      </c>
      <c r="W299" s="2" t="s">
        <v>945</v>
      </c>
      <c r="X299" s="2" t="s">
        <v>86</v>
      </c>
      <c r="Y299" s="2" t="s">
        <v>98</v>
      </c>
      <c r="Z299" s="2" t="s">
        <v>37</v>
      </c>
      <c r="AA299" s="2" t="s">
        <v>1769</v>
      </c>
      <c r="AB299" s="2" t="s">
        <v>1902</v>
      </c>
      <c r="AC299" s="2" t="s">
        <v>3093</v>
      </c>
      <c r="AD299" s="2" t="s">
        <v>3093</v>
      </c>
      <c r="AE299" s="2" t="s">
        <v>3093</v>
      </c>
      <c r="AF299" s="17" t="s">
        <v>3115</v>
      </c>
    </row>
    <row r="300" spans="1:32" ht="13.9" customHeight="1">
      <c r="A300" s="2">
        <v>299</v>
      </c>
      <c r="B300" s="2" t="s">
        <v>2625</v>
      </c>
      <c r="C300" s="2" t="s">
        <v>1912</v>
      </c>
      <c r="D300" s="2" t="s">
        <v>2501</v>
      </c>
      <c r="E300" s="2" t="s">
        <v>2978</v>
      </c>
      <c r="F300" s="2" t="s">
        <v>2642</v>
      </c>
      <c r="G300" s="12">
        <v>44683</v>
      </c>
      <c r="H300" s="2" t="s">
        <v>3112</v>
      </c>
      <c r="I300" s="2" t="s">
        <v>203</v>
      </c>
      <c r="J300" s="2" t="s">
        <v>66</v>
      </c>
      <c r="K300" s="2" t="s">
        <v>1069</v>
      </c>
      <c r="L300" s="2" t="s">
        <v>34</v>
      </c>
      <c r="M300" s="2" t="s">
        <v>668</v>
      </c>
      <c r="N300" s="2" t="s">
        <v>34</v>
      </c>
      <c r="O300" s="2" t="s">
        <v>678</v>
      </c>
      <c r="P300" s="2" t="s">
        <v>11</v>
      </c>
      <c r="Q300" s="2" t="s">
        <v>329</v>
      </c>
      <c r="R300" s="2" t="s">
        <v>26</v>
      </c>
      <c r="S300" s="2" t="s">
        <v>182</v>
      </c>
      <c r="T300" s="2" t="s">
        <v>22</v>
      </c>
      <c r="U300" s="2" t="s">
        <v>361</v>
      </c>
      <c r="V300" s="2" t="s">
        <v>31</v>
      </c>
      <c r="W300" s="2" t="s">
        <v>620</v>
      </c>
      <c r="X300" s="2" t="s">
        <v>47</v>
      </c>
      <c r="Y300" s="2" t="s">
        <v>257</v>
      </c>
      <c r="Z300" s="2" t="s">
        <v>72</v>
      </c>
      <c r="AA300" s="2" t="s">
        <v>1669</v>
      </c>
      <c r="AB300" s="2" t="s">
        <v>1760</v>
      </c>
      <c r="AC300" s="2" t="s">
        <v>3093</v>
      </c>
      <c r="AD300" s="2" t="s">
        <v>3093</v>
      </c>
      <c r="AE300" s="2" t="s">
        <v>3093</v>
      </c>
      <c r="AF300" s="17" t="s">
        <v>3115</v>
      </c>
    </row>
    <row r="301" spans="1:32" ht="13.9" customHeight="1">
      <c r="A301" s="2">
        <v>300</v>
      </c>
      <c r="B301" s="2" t="s">
        <v>2625</v>
      </c>
      <c r="C301" s="2" t="s">
        <v>1924</v>
      </c>
      <c r="D301" s="2" t="s">
        <v>2506</v>
      </c>
      <c r="E301" s="2" t="s">
        <v>2979</v>
      </c>
      <c r="F301" s="2" t="s">
        <v>2658</v>
      </c>
      <c r="G301" s="12">
        <v>44684</v>
      </c>
      <c r="H301" s="2" t="s">
        <v>3112</v>
      </c>
      <c r="I301" s="2" t="s">
        <v>212</v>
      </c>
      <c r="J301" s="2" t="s">
        <v>16</v>
      </c>
      <c r="K301" s="2" t="s">
        <v>1688</v>
      </c>
      <c r="L301" s="2" t="s">
        <v>26</v>
      </c>
      <c r="M301" s="2" t="s">
        <v>1241</v>
      </c>
      <c r="N301" s="2" t="s">
        <v>10</v>
      </c>
      <c r="O301" s="2" t="s">
        <v>144</v>
      </c>
      <c r="P301" s="2" t="s">
        <v>13</v>
      </c>
      <c r="Q301" s="2" t="s">
        <v>87</v>
      </c>
      <c r="R301" s="2" t="s">
        <v>10</v>
      </c>
      <c r="S301" s="2" t="s">
        <v>779</v>
      </c>
      <c r="T301" s="2" t="s">
        <v>8</v>
      </c>
      <c r="U301" s="2" t="s">
        <v>267</v>
      </c>
      <c r="V301" s="2" t="s">
        <v>341</v>
      </c>
      <c r="W301" s="2" t="s">
        <v>229</v>
      </c>
      <c r="X301" s="2" t="s">
        <v>240</v>
      </c>
      <c r="Y301" s="2" t="s">
        <v>433</v>
      </c>
      <c r="Z301" s="2" t="s">
        <v>72</v>
      </c>
      <c r="AA301" s="2" t="s">
        <v>1791</v>
      </c>
      <c r="AB301" s="2" t="s">
        <v>1921</v>
      </c>
      <c r="AC301" s="2" t="s">
        <v>3093</v>
      </c>
      <c r="AD301" s="2" t="s">
        <v>3093</v>
      </c>
      <c r="AE301" s="2" t="s">
        <v>2627</v>
      </c>
      <c r="AF301" s="17" t="s">
        <v>3115</v>
      </c>
    </row>
    <row r="302" spans="1:32" ht="13.9" customHeight="1">
      <c r="A302" s="2">
        <v>301</v>
      </c>
      <c r="B302" s="2" t="s">
        <v>2625</v>
      </c>
      <c r="C302" s="2" t="s">
        <v>1926</v>
      </c>
      <c r="D302" s="2" t="s">
        <v>2508</v>
      </c>
      <c r="E302" s="2" t="s">
        <v>2980</v>
      </c>
      <c r="F302" s="2" t="s">
        <v>2643</v>
      </c>
      <c r="G302" s="12">
        <v>44683</v>
      </c>
      <c r="H302" s="2" t="s">
        <v>3112</v>
      </c>
      <c r="I302" s="2" t="s">
        <v>225</v>
      </c>
      <c r="J302" s="2" t="s">
        <v>34</v>
      </c>
      <c r="K302" s="2" t="s">
        <v>1522</v>
      </c>
      <c r="L302" s="2" t="s">
        <v>11</v>
      </c>
      <c r="M302" s="2" t="s">
        <v>1119</v>
      </c>
      <c r="N302" s="2" t="s">
        <v>10</v>
      </c>
      <c r="O302" s="2" t="s">
        <v>591</v>
      </c>
      <c r="P302" s="2" t="s">
        <v>13</v>
      </c>
      <c r="Q302" s="2" t="s">
        <v>90</v>
      </c>
      <c r="R302" s="2" t="s">
        <v>10</v>
      </c>
      <c r="S302" s="2" t="s">
        <v>304</v>
      </c>
      <c r="T302" s="2" t="s">
        <v>57</v>
      </c>
      <c r="U302" s="2" t="s">
        <v>168</v>
      </c>
      <c r="V302" s="2" t="s">
        <v>35</v>
      </c>
      <c r="W302" s="2" t="s">
        <v>367</v>
      </c>
      <c r="X302" s="2" t="s">
        <v>72</v>
      </c>
      <c r="Y302" s="2" t="s">
        <v>622</v>
      </c>
      <c r="Z302" s="2" t="s">
        <v>29</v>
      </c>
      <c r="AA302" s="2" t="s">
        <v>1927</v>
      </c>
      <c r="AB302" s="2" t="s">
        <v>1508</v>
      </c>
      <c r="AC302" s="2" t="s">
        <v>3093</v>
      </c>
      <c r="AD302" s="2" t="s">
        <v>3094</v>
      </c>
      <c r="AE302" s="2" t="s">
        <v>3094</v>
      </c>
      <c r="AF302" s="17" t="s">
        <v>3115</v>
      </c>
    </row>
    <row r="303" spans="1:32" ht="13.9" customHeight="1">
      <c r="A303" s="2">
        <v>302</v>
      </c>
      <c r="B303" s="2" t="s">
        <v>2625</v>
      </c>
      <c r="C303" s="2" t="s">
        <v>1948</v>
      </c>
      <c r="D303" s="2" t="s">
        <v>2516</v>
      </c>
      <c r="E303" s="2" t="s">
        <v>2981</v>
      </c>
      <c r="F303" s="2" t="s">
        <v>2641</v>
      </c>
      <c r="G303" s="12">
        <v>44676</v>
      </c>
      <c r="H303" s="2" t="s">
        <v>3112</v>
      </c>
      <c r="I303" s="2" t="s">
        <v>212</v>
      </c>
      <c r="J303" s="2" t="s">
        <v>39</v>
      </c>
      <c r="K303" s="2" t="s">
        <v>1431</v>
      </c>
      <c r="L303" s="2" t="s">
        <v>10</v>
      </c>
      <c r="M303" s="2" t="s">
        <v>611</v>
      </c>
      <c r="N303" s="2" t="s">
        <v>11</v>
      </c>
      <c r="O303" s="2" t="s">
        <v>61</v>
      </c>
      <c r="P303" s="2" t="s">
        <v>60</v>
      </c>
      <c r="Q303" s="2" t="s">
        <v>392</v>
      </c>
      <c r="R303" s="2" t="s">
        <v>11</v>
      </c>
      <c r="S303" s="2" t="s">
        <v>379</v>
      </c>
      <c r="T303" s="2" t="s">
        <v>8</v>
      </c>
      <c r="U303" s="2" t="s">
        <v>233</v>
      </c>
      <c r="V303" s="2" t="s">
        <v>31</v>
      </c>
      <c r="W303" s="2" t="s">
        <v>431</v>
      </c>
      <c r="X303" s="2" t="s">
        <v>47</v>
      </c>
      <c r="Y303" s="2" t="s">
        <v>652</v>
      </c>
      <c r="Z303" s="2" t="s">
        <v>35</v>
      </c>
      <c r="AA303" s="2" t="s">
        <v>1949</v>
      </c>
      <c r="AB303" s="2" t="s">
        <v>1946</v>
      </c>
      <c r="AC303" s="2" t="s">
        <v>3093</v>
      </c>
      <c r="AD303" s="2" t="s">
        <v>3093</v>
      </c>
      <c r="AE303" s="2" t="s">
        <v>2627</v>
      </c>
      <c r="AF303" s="17" t="s">
        <v>3096</v>
      </c>
    </row>
    <row r="304" spans="1:32" ht="13.9" customHeight="1">
      <c r="A304" s="2">
        <v>303</v>
      </c>
      <c r="B304" s="2" t="s">
        <v>2625</v>
      </c>
      <c r="C304" s="2" t="s">
        <v>1950</v>
      </c>
      <c r="D304" s="2" t="s">
        <v>2517</v>
      </c>
      <c r="E304" s="2" t="s">
        <v>2982</v>
      </c>
      <c r="F304" s="2" t="s">
        <v>2641</v>
      </c>
      <c r="G304" s="12">
        <v>44680</v>
      </c>
      <c r="H304" s="2" t="s">
        <v>3112</v>
      </c>
      <c r="I304" s="2" t="s">
        <v>225</v>
      </c>
      <c r="J304" s="2" t="s">
        <v>34</v>
      </c>
      <c r="K304" s="2" t="s">
        <v>1952</v>
      </c>
      <c r="L304" s="2" t="s">
        <v>11</v>
      </c>
      <c r="M304" s="2" t="s">
        <v>1314</v>
      </c>
      <c r="N304" s="2" t="s">
        <v>11</v>
      </c>
      <c r="O304" s="2" t="s">
        <v>367</v>
      </c>
      <c r="P304" s="2" t="s">
        <v>314</v>
      </c>
      <c r="Q304" s="2" t="s">
        <v>1165</v>
      </c>
      <c r="R304" s="2" t="s">
        <v>11</v>
      </c>
      <c r="S304" s="2" t="s">
        <v>1358</v>
      </c>
      <c r="T304" s="2" t="s">
        <v>57</v>
      </c>
      <c r="U304" s="2" t="s">
        <v>150</v>
      </c>
      <c r="V304" s="2" t="s">
        <v>77</v>
      </c>
      <c r="W304" s="2" t="s">
        <v>1951</v>
      </c>
      <c r="X304" s="2" t="s">
        <v>31</v>
      </c>
      <c r="Y304" s="2" t="s">
        <v>469</v>
      </c>
      <c r="Z304" s="2" t="s">
        <v>46</v>
      </c>
      <c r="AA304" s="2" t="s">
        <v>1919</v>
      </c>
      <c r="AB304" s="2" t="s">
        <v>1249</v>
      </c>
      <c r="AC304" s="2" t="s">
        <v>3093</v>
      </c>
      <c r="AD304" s="2" t="s">
        <v>3094</v>
      </c>
      <c r="AE304" s="2" t="s">
        <v>3093</v>
      </c>
      <c r="AF304" s="17" t="s">
        <v>3096</v>
      </c>
    </row>
    <row r="305" spans="1:32" ht="13.9" customHeight="1">
      <c r="A305" s="2">
        <v>304</v>
      </c>
      <c r="B305" s="2" t="s">
        <v>2625</v>
      </c>
      <c r="C305" s="2" t="s">
        <v>1991</v>
      </c>
      <c r="D305" s="2" t="s">
        <v>2533</v>
      </c>
      <c r="E305" s="2" t="s">
        <v>2983</v>
      </c>
      <c r="F305" s="2" t="s">
        <v>2641</v>
      </c>
      <c r="G305" s="12">
        <v>44683</v>
      </c>
      <c r="H305" s="2" t="s">
        <v>3112</v>
      </c>
      <c r="I305" s="2" t="s">
        <v>700</v>
      </c>
      <c r="J305" s="2" t="s">
        <v>55</v>
      </c>
      <c r="K305" s="2" t="s">
        <v>354</v>
      </c>
      <c r="L305" s="2" t="s">
        <v>10</v>
      </c>
      <c r="M305" s="2" t="s">
        <v>855</v>
      </c>
      <c r="N305" s="2" t="s">
        <v>10</v>
      </c>
      <c r="O305" s="2" t="s">
        <v>266</v>
      </c>
      <c r="P305" s="2" t="s">
        <v>13</v>
      </c>
      <c r="Q305" s="2" t="s">
        <v>320</v>
      </c>
      <c r="R305" s="2" t="s">
        <v>10</v>
      </c>
      <c r="S305" s="2" t="s">
        <v>223</v>
      </c>
      <c r="T305" s="2" t="s">
        <v>29</v>
      </c>
      <c r="U305" s="2" t="s">
        <v>364</v>
      </c>
      <c r="V305" s="2" t="s">
        <v>86</v>
      </c>
      <c r="W305" s="2" t="s">
        <v>1611</v>
      </c>
      <c r="X305" s="2" t="s">
        <v>171</v>
      </c>
      <c r="Y305" s="2" t="s">
        <v>958</v>
      </c>
      <c r="Z305" s="2" t="s">
        <v>37</v>
      </c>
      <c r="AA305" s="2" t="s">
        <v>1713</v>
      </c>
      <c r="AB305" s="2" t="s">
        <v>1575</v>
      </c>
      <c r="AC305" s="2" t="s">
        <v>2627</v>
      </c>
      <c r="AD305" s="2" t="s">
        <v>2627</v>
      </c>
      <c r="AE305" s="2" t="s">
        <v>2627</v>
      </c>
      <c r="AF305" s="17" t="s">
        <v>3096</v>
      </c>
    </row>
    <row r="306" spans="1:32" ht="13.9" customHeight="1">
      <c r="A306" s="2">
        <v>305</v>
      </c>
      <c r="B306" s="2" t="s">
        <v>2625</v>
      </c>
      <c r="C306" s="2" t="s">
        <v>2004</v>
      </c>
      <c r="D306" s="2" t="s">
        <v>2538</v>
      </c>
      <c r="E306" s="2" t="s">
        <v>2984</v>
      </c>
      <c r="F306" s="2" t="s">
        <v>2645</v>
      </c>
      <c r="G306" s="12">
        <v>44684</v>
      </c>
      <c r="H306" s="2" t="s">
        <v>3112</v>
      </c>
      <c r="I306" s="2" t="s">
        <v>392</v>
      </c>
      <c r="J306" s="2" t="s">
        <v>55</v>
      </c>
      <c r="K306" s="2" t="s">
        <v>378</v>
      </c>
      <c r="L306" s="2" t="s">
        <v>10</v>
      </c>
      <c r="M306" s="2" t="s">
        <v>1122</v>
      </c>
      <c r="N306" s="2" t="s">
        <v>10</v>
      </c>
      <c r="O306" s="2" t="s">
        <v>250</v>
      </c>
      <c r="P306" s="2" t="s">
        <v>60</v>
      </c>
      <c r="Q306" s="2" t="s">
        <v>501</v>
      </c>
      <c r="R306" s="2" t="s">
        <v>11</v>
      </c>
      <c r="S306" s="2" t="s">
        <v>912</v>
      </c>
      <c r="T306" s="2" t="s">
        <v>8</v>
      </c>
      <c r="U306" s="2" t="s">
        <v>237</v>
      </c>
      <c r="V306" s="2" t="s">
        <v>36</v>
      </c>
      <c r="W306" s="2" t="s">
        <v>762</v>
      </c>
      <c r="X306" s="2" t="s">
        <v>36</v>
      </c>
      <c r="Y306" s="2" t="s">
        <v>542</v>
      </c>
      <c r="Z306" s="2" t="s">
        <v>35</v>
      </c>
      <c r="AA306" s="2" t="s">
        <v>1863</v>
      </c>
      <c r="AB306" s="2" t="s">
        <v>2005</v>
      </c>
      <c r="AC306" s="2" t="s">
        <v>3093</v>
      </c>
      <c r="AD306" s="2" t="s">
        <v>3094</v>
      </c>
      <c r="AE306" s="2" t="s">
        <v>3094</v>
      </c>
      <c r="AF306" s="17" t="s">
        <v>3096</v>
      </c>
    </row>
    <row r="307" spans="1:32" ht="13.9" customHeight="1">
      <c r="A307" s="2">
        <v>306</v>
      </c>
      <c r="B307" s="2" t="s">
        <v>2625</v>
      </c>
      <c r="C307" s="2" t="s">
        <v>2022</v>
      </c>
      <c r="D307" s="2" t="s">
        <v>2546</v>
      </c>
      <c r="E307" s="2" t="s">
        <v>2985</v>
      </c>
      <c r="F307" s="2" t="s">
        <v>2641</v>
      </c>
      <c r="G307" s="12">
        <v>44681</v>
      </c>
      <c r="H307" s="2" t="s">
        <v>3112</v>
      </c>
      <c r="I307" s="2" t="s">
        <v>346</v>
      </c>
      <c r="J307" s="2" t="s">
        <v>39</v>
      </c>
      <c r="K307" s="2" t="s">
        <v>1302</v>
      </c>
      <c r="L307" s="2" t="s">
        <v>10</v>
      </c>
      <c r="M307" s="2" t="s">
        <v>827</v>
      </c>
      <c r="N307" s="2" t="s">
        <v>10</v>
      </c>
      <c r="O307" s="2" t="s">
        <v>277</v>
      </c>
      <c r="P307" s="2" t="s">
        <v>60</v>
      </c>
      <c r="Q307" s="2" t="s">
        <v>507</v>
      </c>
      <c r="R307" s="2" t="s">
        <v>10</v>
      </c>
      <c r="S307" s="2" t="s">
        <v>917</v>
      </c>
      <c r="T307" s="2" t="s">
        <v>8</v>
      </c>
      <c r="U307" s="2" t="s">
        <v>492</v>
      </c>
      <c r="V307" s="2" t="s">
        <v>171</v>
      </c>
      <c r="W307" s="2" t="s">
        <v>643</v>
      </c>
      <c r="X307" s="2" t="s">
        <v>341</v>
      </c>
      <c r="Y307" s="2" t="s">
        <v>876</v>
      </c>
      <c r="Z307" s="2" t="s">
        <v>72</v>
      </c>
      <c r="AA307" s="2" t="s">
        <v>1566</v>
      </c>
      <c r="AB307" s="2" t="s">
        <v>2023</v>
      </c>
      <c r="AC307" s="2" t="s">
        <v>3094</v>
      </c>
      <c r="AD307" s="2" t="s">
        <v>3094</v>
      </c>
      <c r="AE307" s="2" t="s">
        <v>3094</v>
      </c>
      <c r="AF307" s="17" t="s">
        <v>3096</v>
      </c>
    </row>
    <row r="308" spans="1:32" ht="13.9" customHeight="1">
      <c r="A308" s="2">
        <v>307</v>
      </c>
      <c r="B308" s="2" t="s">
        <v>2625</v>
      </c>
      <c r="C308" s="2" t="s">
        <v>2094</v>
      </c>
      <c r="D308" s="2" t="s">
        <v>2577</v>
      </c>
      <c r="E308" s="2" t="s">
        <v>2986</v>
      </c>
      <c r="F308" s="2" t="s">
        <v>2651</v>
      </c>
      <c r="G308" s="12">
        <v>44731</v>
      </c>
      <c r="H308" s="2" t="s">
        <v>3112</v>
      </c>
      <c r="I308" s="2" t="s">
        <v>207</v>
      </c>
      <c r="J308" s="2" t="s">
        <v>55</v>
      </c>
      <c r="K308" s="2" t="s">
        <v>33</v>
      </c>
      <c r="L308" s="2" t="s">
        <v>26</v>
      </c>
      <c r="M308" s="2" t="s">
        <v>524</v>
      </c>
      <c r="N308" s="2" t="s">
        <v>55</v>
      </c>
      <c r="O308" s="2" t="s">
        <v>884</v>
      </c>
      <c r="P308" s="2" t="s">
        <v>26</v>
      </c>
      <c r="Q308" s="2" t="s">
        <v>526</v>
      </c>
      <c r="R308" s="2" t="s">
        <v>39</v>
      </c>
      <c r="S308" s="2" t="s">
        <v>951</v>
      </c>
      <c r="T308" s="2" t="s">
        <v>18</v>
      </c>
      <c r="U308" s="2" t="s">
        <v>492</v>
      </c>
      <c r="V308" s="2" t="s">
        <v>171</v>
      </c>
      <c r="W308" s="2" t="s">
        <v>663</v>
      </c>
      <c r="X308" s="2" t="s">
        <v>341</v>
      </c>
      <c r="Y308" s="2" t="s">
        <v>454</v>
      </c>
      <c r="Z308" s="2" t="s">
        <v>31</v>
      </c>
      <c r="AA308" s="2" t="s">
        <v>2095</v>
      </c>
      <c r="AB308" s="2" t="s">
        <v>1908</v>
      </c>
      <c r="AC308" s="2" t="s">
        <v>3094</v>
      </c>
      <c r="AD308" s="2" t="s">
        <v>3093</v>
      </c>
      <c r="AE308" s="2" t="s">
        <v>3093</v>
      </c>
      <c r="AF308" s="17" t="s">
        <v>3096</v>
      </c>
    </row>
    <row r="309" spans="1:32" ht="13.9" customHeight="1">
      <c r="A309" s="2">
        <v>308</v>
      </c>
      <c r="B309" s="2" t="s">
        <v>2625</v>
      </c>
      <c r="C309" s="2" t="s">
        <v>2100</v>
      </c>
      <c r="D309" s="2" t="s">
        <v>2579</v>
      </c>
      <c r="E309" s="2" t="s">
        <v>2987</v>
      </c>
      <c r="F309" s="2" t="s">
        <v>2629</v>
      </c>
      <c r="G309" s="12">
        <v>44684</v>
      </c>
      <c r="H309" s="2" t="s">
        <v>3112</v>
      </c>
      <c r="I309" s="2" t="s">
        <v>131</v>
      </c>
      <c r="J309" s="2" t="s">
        <v>72</v>
      </c>
      <c r="K309" s="2" t="s">
        <v>2102</v>
      </c>
      <c r="L309" s="2" t="s">
        <v>8</v>
      </c>
      <c r="M309" s="2" t="s">
        <v>1667</v>
      </c>
      <c r="N309" s="2" t="s">
        <v>8</v>
      </c>
      <c r="O309" s="2" t="s">
        <v>1124</v>
      </c>
      <c r="P309" s="2" t="s">
        <v>66</v>
      </c>
      <c r="Q309" s="2" t="s">
        <v>1579</v>
      </c>
      <c r="R309" s="2" t="s">
        <v>57</v>
      </c>
      <c r="S309" s="2" t="s">
        <v>140</v>
      </c>
      <c r="T309" s="2" t="s">
        <v>36</v>
      </c>
      <c r="U309" s="2" t="s">
        <v>315</v>
      </c>
      <c r="V309" s="2" t="s">
        <v>1988</v>
      </c>
      <c r="W309" s="2" t="s">
        <v>666</v>
      </c>
      <c r="X309" s="2" t="s">
        <v>1985</v>
      </c>
      <c r="Y309" s="2" t="s">
        <v>704</v>
      </c>
      <c r="Z309" s="2" t="s">
        <v>341</v>
      </c>
      <c r="AA309" s="2" t="s">
        <v>2103</v>
      </c>
      <c r="AB309" s="2" t="s">
        <v>2101</v>
      </c>
      <c r="AC309" s="2" t="s">
        <v>3093</v>
      </c>
      <c r="AD309" s="2" t="s">
        <v>2627</v>
      </c>
      <c r="AE309" s="2" t="s">
        <v>3093</v>
      </c>
      <c r="AF309" s="17" t="s">
        <v>3096</v>
      </c>
    </row>
    <row r="310" spans="1:32" ht="13.9" customHeight="1">
      <c r="A310" s="2">
        <v>309</v>
      </c>
      <c r="B310" s="2" t="s">
        <v>2625</v>
      </c>
      <c r="C310" s="2" t="s">
        <v>2167</v>
      </c>
      <c r="D310" s="2" t="s">
        <v>2604</v>
      </c>
      <c r="E310" s="2" t="s">
        <v>2988</v>
      </c>
      <c r="F310" s="2" t="s">
        <v>2645</v>
      </c>
      <c r="G310" s="12">
        <v>44681</v>
      </c>
      <c r="H310" s="2" t="s">
        <v>3112</v>
      </c>
      <c r="I310" s="2" t="s">
        <v>346</v>
      </c>
      <c r="J310" s="2" t="s">
        <v>39</v>
      </c>
      <c r="K310" s="2" t="s">
        <v>773</v>
      </c>
      <c r="L310" s="2" t="s">
        <v>11</v>
      </c>
      <c r="M310" s="2" t="s">
        <v>1417</v>
      </c>
      <c r="N310" s="2" t="s">
        <v>13</v>
      </c>
      <c r="O310" s="2" t="s">
        <v>227</v>
      </c>
      <c r="P310" s="2" t="s">
        <v>314</v>
      </c>
      <c r="Q310" s="2" t="s">
        <v>549</v>
      </c>
      <c r="R310" s="2" t="s">
        <v>13</v>
      </c>
      <c r="S310" s="2" t="s">
        <v>1111</v>
      </c>
      <c r="T310" s="2" t="s">
        <v>18</v>
      </c>
      <c r="U310" s="2" t="s">
        <v>270</v>
      </c>
      <c r="V310" s="2" t="s">
        <v>36</v>
      </c>
      <c r="W310" s="2" t="s">
        <v>951</v>
      </c>
      <c r="X310" s="2" t="s">
        <v>36</v>
      </c>
      <c r="Y310" s="2" t="s">
        <v>374</v>
      </c>
      <c r="Z310" s="2" t="s">
        <v>46</v>
      </c>
      <c r="AA310" s="2" t="s">
        <v>2169</v>
      </c>
      <c r="AB310" s="2" t="s">
        <v>2168</v>
      </c>
      <c r="AC310" s="2" t="s">
        <v>3093</v>
      </c>
      <c r="AD310" s="2" t="s">
        <v>3093</v>
      </c>
      <c r="AE310" s="2" t="s">
        <v>3093</v>
      </c>
      <c r="AF310" s="17" t="s">
        <v>3096</v>
      </c>
    </row>
    <row r="311" spans="1:32">
      <c r="A311" s="2">
        <v>310</v>
      </c>
      <c r="B311" s="2" t="s">
        <v>2624</v>
      </c>
      <c r="C311" s="2" t="s">
        <v>657</v>
      </c>
      <c r="D311" s="2" t="s">
        <v>2242</v>
      </c>
      <c r="E311" s="2" t="s">
        <v>2989</v>
      </c>
      <c r="F311" s="2" t="s">
        <v>2655</v>
      </c>
      <c r="G311" s="12">
        <v>44733</v>
      </c>
      <c r="H311" s="2" t="s">
        <v>3111</v>
      </c>
      <c r="I311" s="2" t="s">
        <v>207</v>
      </c>
      <c r="J311" s="2" t="s">
        <v>21</v>
      </c>
      <c r="K311" s="2" t="s">
        <v>660</v>
      </c>
      <c r="L311" s="2" t="s">
        <v>55</v>
      </c>
      <c r="M311" s="2" t="s">
        <v>659</v>
      </c>
      <c r="N311" s="2" t="s">
        <v>21</v>
      </c>
      <c r="O311" s="2" t="s">
        <v>250</v>
      </c>
      <c r="P311" s="2" t="s">
        <v>39</v>
      </c>
      <c r="Q311" s="2" t="s">
        <v>114</v>
      </c>
      <c r="R311" s="2" t="s">
        <v>66</v>
      </c>
      <c r="S311" s="2" t="s">
        <v>247</v>
      </c>
      <c r="T311" s="2" t="s">
        <v>29</v>
      </c>
      <c r="U311" s="2" t="s">
        <v>333</v>
      </c>
      <c r="V311" s="2" t="s">
        <v>77</v>
      </c>
      <c r="W311" s="2" t="s">
        <v>386</v>
      </c>
      <c r="X311" s="2" t="s">
        <v>77</v>
      </c>
      <c r="Y311" s="2" t="s">
        <v>649</v>
      </c>
      <c r="Z311" s="2" t="s">
        <v>37</v>
      </c>
      <c r="AA311" s="2" t="s">
        <v>661</v>
      </c>
      <c r="AB311" s="2" t="s">
        <v>658</v>
      </c>
      <c r="AC311" s="2" t="s">
        <v>2627</v>
      </c>
      <c r="AD311" s="2" t="s">
        <v>3093</v>
      </c>
      <c r="AE311" s="2" t="s">
        <v>2627</v>
      </c>
      <c r="AF311" s="17" t="s">
        <v>3115</v>
      </c>
    </row>
    <row r="312" spans="1:32">
      <c r="A312" s="2">
        <v>311</v>
      </c>
      <c r="B312" s="2" t="s">
        <v>2624</v>
      </c>
      <c r="C312" s="2" t="s">
        <v>819</v>
      </c>
      <c r="D312" s="2" t="s">
        <v>2257</v>
      </c>
      <c r="E312" s="2" t="s">
        <v>2990</v>
      </c>
      <c r="F312" s="2" t="s">
        <v>2635</v>
      </c>
      <c r="G312" s="12">
        <v>44692</v>
      </c>
      <c r="H312" s="2" t="s">
        <v>3112</v>
      </c>
      <c r="I312" s="2" t="s">
        <v>507</v>
      </c>
      <c r="J312" s="2" t="s">
        <v>10</v>
      </c>
      <c r="K312" s="2" t="s">
        <v>822</v>
      </c>
      <c r="L312" s="2" t="s">
        <v>60</v>
      </c>
      <c r="M312" s="2" t="s">
        <v>821</v>
      </c>
      <c r="N312" s="2" t="s">
        <v>13</v>
      </c>
      <c r="O312" s="2" t="s">
        <v>98</v>
      </c>
      <c r="P312" s="2" t="s">
        <v>13</v>
      </c>
      <c r="Q312" s="2" t="s">
        <v>332</v>
      </c>
      <c r="R312" s="2" t="s">
        <v>13</v>
      </c>
      <c r="S312" s="2" t="s">
        <v>93</v>
      </c>
      <c r="T312" s="2" t="s">
        <v>55</v>
      </c>
      <c r="U312" s="2" t="s">
        <v>553</v>
      </c>
      <c r="V312" s="2" t="s">
        <v>57</v>
      </c>
      <c r="W312" s="2" t="s">
        <v>549</v>
      </c>
      <c r="X312" s="2" t="s">
        <v>18</v>
      </c>
      <c r="Y312" s="2" t="s">
        <v>68</v>
      </c>
      <c r="Z312" s="2" t="s">
        <v>21</v>
      </c>
      <c r="AA312" s="2" t="s">
        <v>777</v>
      </c>
      <c r="AB312" s="2" t="s">
        <v>820</v>
      </c>
      <c r="AC312" s="2" t="s">
        <v>2627</v>
      </c>
      <c r="AD312" s="2" t="s">
        <v>2627</v>
      </c>
      <c r="AE312" s="2" t="s">
        <v>3094</v>
      </c>
      <c r="AF312" s="17" t="s">
        <v>3096</v>
      </c>
    </row>
    <row r="313" spans="1:32">
      <c r="A313" s="2">
        <v>312</v>
      </c>
      <c r="B313" s="2" t="s">
        <v>2624</v>
      </c>
      <c r="C313" s="2" t="s">
        <v>903</v>
      </c>
      <c r="D313" s="2" t="s">
        <v>2266</v>
      </c>
      <c r="E313" s="2" t="s">
        <v>2991</v>
      </c>
      <c r="F313" s="2" t="s">
        <v>2655</v>
      </c>
      <c r="G313" s="12">
        <v>44734</v>
      </c>
      <c r="H313" s="2" t="s">
        <v>3112</v>
      </c>
      <c r="I313" s="2" t="s">
        <v>50</v>
      </c>
      <c r="J313" s="2" t="s">
        <v>21</v>
      </c>
      <c r="K313" s="2" t="s">
        <v>680</v>
      </c>
      <c r="L313" s="2" t="s">
        <v>55</v>
      </c>
      <c r="M313" s="2" t="s">
        <v>527</v>
      </c>
      <c r="N313" s="2" t="s">
        <v>21</v>
      </c>
      <c r="O313" s="2" t="s">
        <v>227</v>
      </c>
      <c r="P313" s="2" t="s">
        <v>34</v>
      </c>
      <c r="Q313" s="2" t="s">
        <v>274</v>
      </c>
      <c r="R313" s="2" t="s">
        <v>55</v>
      </c>
      <c r="S313" s="2" t="s">
        <v>381</v>
      </c>
      <c r="T313" s="2" t="s">
        <v>29</v>
      </c>
      <c r="U313" s="2" t="s">
        <v>363</v>
      </c>
      <c r="V313" s="2" t="s">
        <v>36</v>
      </c>
      <c r="W313" s="2" t="s">
        <v>98</v>
      </c>
      <c r="X313" s="2" t="s">
        <v>36</v>
      </c>
      <c r="Y313" s="2" t="s">
        <v>91</v>
      </c>
      <c r="Z313" s="2" t="s">
        <v>23</v>
      </c>
      <c r="AA313" s="2" t="s">
        <v>904</v>
      </c>
      <c r="AB313" s="2" t="s">
        <v>645</v>
      </c>
      <c r="AC313" s="2" t="s">
        <v>3093</v>
      </c>
      <c r="AD313" s="2" t="s">
        <v>3093</v>
      </c>
      <c r="AE313" s="2" t="s">
        <v>2627</v>
      </c>
      <c r="AF313" s="17" t="s">
        <v>3096</v>
      </c>
    </row>
    <row r="314" spans="1:32">
      <c r="A314" s="2">
        <v>313</v>
      </c>
      <c r="B314" s="2" t="s">
        <v>2624</v>
      </c>
      <c r="C314" s="2" t="s">
        <v>988</v>
      </c>
      <c r="D314" s="2" t="s">
        <v>2278</v>
      </c>
      <c r="E314" s="2" t="s">
        <v>2992</v>
      </c>
      <c r="F314" s="2" t="s">
        <v>2655</v>
      </c>
      <c r="G314" s="12">
        <v>44734</v>
      </c>
      <c r="H314" s="2" t="s">
        <v>3113</v>
      </c>
      <c r="I314" s="2" t="s">
        <v>28</v>
      </c>
      <c r="J314" s="2" t="s">
        <v>21</v>
      </c>
      <c r="K314" s="2" t="s">
        <v>604</v>
      </c>
      <c r="L314" s="2" t="s">
        <v>55</v>
      </c>
      <c r="M314" s="2" t="s">
        <v>989</v>
      </c>
      <c r="N314" s="2" t="s">
        <v>21</v>
      </c>
      <c r="O314" s="2" t="s">
        <v>100</v>
      </c>
      <c r="P314" s="2" t="s">
        <v>39</v>
      </c>
      <c r="Q314" s="2" t="s">
        <v>103</v>
      </c>
      <c r="R314" s="2" t="s">
        <v>66</v>
      </c>
      <c r="S314" s="2" t="s">
        <v>40</v>
      </c>
      <c r="T314" s="2" t="s">
        <v>29</v>
      </c>
      <c r="U314" s="2" t="s">
        <v>19</v>
      </c>
      <c r="V314" s="2" t="s">
        <v>31</v>
      </c>
      <c r="W314" s="2" t="s">
        <v>515</v>
      </c>
      <c r="X314" s="2" t="s">
        <v>31</v>
      </c>
      <c r="Y314" s="2" t="s">
        <v>624</v>
      </c>
      <c r="Z314" s="2" t="s">
        <v>37</v>
      </c>
      <c r="AA314" s="2" t="s">
        <v>969</v>
      </c>
      <c r="AB314" s="2" t="s">
        <v>952</v>
      </c>
      <c r="AC314" s="2" t="s">
        <v>3093</v>
      </c>
      <c r="AD314" s="2" t="s">
        <v>2627</v>
      </c>
      <c r="AE314" s="2" t="s">
        <v>3093</v>
      </c>
      <c r="AF314" s="17" t="s">
        <v>3115</v>
      </c>
    </row>
    <row r="315" spans="1:32">
      <c r="A315" s="2">
        <v>314</v>
      </c>
      <c r="B315" s="2" t="s">
        <v>2624</v>
      </c>
      <c r="C315" s="2" t="s">
        <v>1203</v>
      </c>
      <c r="D315" s="2" t="s">
        <v>2311</v>
      </c>
      <c r="E315" s="2" t="s">
        <v>2993</v>
      </c>
      <c r="F315" s="2" t="s">
        <v>2655</v>
      </c>
      <c r="G315" s="12">
        <v>44731</v>
      </c>
      <c r="H315" s="2" t="s">
        <v>3112</v>
      </c>
      <c r="I315" s="2" t="s">
        <v>24</v>
      </c>
      <c r="J315" s="2" t="s">
        <v>21</v>
      </c>
      <c r="K315" s="2" t="s">
        <v>310</v>
      </c>
      <c r="L315" s="2" t="s">
        <v>55</v>
      </c>
      <c r="M315" s="2" t="s">
        <v>1205</v>
      </c>
      <c r="N315" s="2" t="s">
        <v>21</v>
      </c>
      <c r="O315" s="2" t="s">
        <v>325</v>
      </c>
      <c r="P315" s="2" t="s">
        <v>34</v>
      </c>
      <c r="Q315" s="2" t="s">
        <v>387</v>
      </c>
      <c r="R315" s="2" t="s">
        <v>66</v>
      </c>
      <c r="S315" s="2" t="s">
        <v>117</v>
      </c>
      <c r="T315" s="2" t="s">
        <v>8</v>
      </c>
      <c r="U315" s="2" t="s">
        <v>256</v>
      </c>
      <c r="V315" s="2" t="s">
        <v>77</v>
      </c>
      <c r="W315" s="2" t="s">
        <v>942</v>
      </c>
      <c r="X315" s="2" t="s">
        <v>77</v>
      </c>
      <c r="Y315" s="2" t="s">
        <v>416</v>
      </c>
      <c r="Z315" s="2" t="s">
        <v>37</v>
      </c>
      <c r="AA315" s="2" t="s">
        <v>1206</v>
      </c>
      <c r="AB315" s="2" t="s">
        <v>1204</v>
      </c>
      <c r="AC315" s="2" t="s">
        <v>3093</v>
      </c>
      <c r="AD315" s="2" t="s">
        <v>3093</v>
      </c>
      <c r="AE315" s="2" t="s">
        <v>3093</v>
      </c>
      <c r="AF315" s="17" t="s">
        <v>3096</v>
      </c>
    </row>
    <row r="316" spans="1:32">
      <c r="A316" s="2">
        <v>315</v>
      </c>
      <c r="B316" s="2" t="s">
        <v>2624</v>
      </c>
      <c r="C316" s="2" t="s">
        <v>1300</v>
      </c>
      <c r="D316" s="2" t="s">
        <v>2329</v>
      </c>
      <c r="E316" s="2" t="s">
        <v>2994</v>
      </c>
      <c r="F316" s="2" t="s">
        <v>2631</v>
      </c>
      <c r="G316" s="12">
        <v>44720</v>
      </c>
      <c r="H316" s="2" t="s">
        <v>3112</v>
      </c>
      <c r="I316" s="2" t="s">
        <v>101</v>
      </c>
      <c r="J316" s="2" t="s">
        <v>16</v>
      </c>
      <c r="K316" s="2" t="s">
        <v>680</v>
      </c>
      <c r="L316" s="2" t="s">
        <v>39</v>
      </c>
      <c r="M316" s="2" t="s">
        <v>351</v>
      </c>
      <c r="N316" s="2" t="s">
        <v>16</v>
      </c>
      <c r="O316" s="2" t="s">
        <v>83</v>
      </c>
      <c r="P316" s="2" t="s">
        <v>34</v>
      </c>
      <c r="Q316" s="2" t="s">
        <v>301</v>
      </c>
      <c r="R316" s="2" t="s">
        <v>55</v>
      </c>
      <c r="S316" s="2" t="s">
        <v>400</v>
      </c>
      <c r="T316" s="2" t="s">
        <v>8</v>
      </c>
      <c r="U316" s="2" t="s">
        <v>369</v>
      </c>
      <c r="V316" s="2" t="s">
        <v>47</v>
      </c>
      <c r="W316" s="2" t="s">
        <v>263</v>
      </c>
      <c r="X316" s="2" t="s">
        <v>47</v>
      </c>
      <c r="Y316" s="2" t="s">
        <v>809</v>
      </c>
      <c r="Z316" s="2" t="s">
        <v>37</v>
      </c>
      <c r="AA316" s="2" t="s">
        <v>1301</v>
      </c>
      <c r="AB316" s="2" t="s">
        <v>637</v>
      </c>
      <c r="AC316" s="2" t="s">
        <v>3094</v>
      </c>
      <c r="AD316" s="2" t="s">
        <v>3094</v>
      </c>
      <c r="AE316" s="2" t="s">
        <v>3093</v>
      </c>
      <c r="AF316" s="17" t="s">
        <v>3096</v>
      </c>
    </row>
    <row r="317" spans="1:32">
      <c r="A317" s="2">
        <v>316</v>
      </c>
      <c r="B317" s="2" t="s">
        <v>2624</v>
      </c>
      <c r="C317" s="2" t="s">
        <v>1307</v>
      </c>
      <c r="D317" s="2" t="s">
        <v>2331</v>
      </c>
      <c r="E317" s="2" t="s">
        <v>2995</v>
      </c>
      <c r="F317" s="2" t="s">
        <v>2646</v>
      </c>
      <c r="G317" s="12">
        <v>44683</v>
      </c>
      <c r="H317" s="2" t="s">
        <v>3111</v>
      </c>
      <c r="I317" s="2" t="s">
        <v>231</v>
      </c>
      <c r="J317" s="2" t="s">
        <v>39</v>
      </c>
      <c r="K317" s="2" t="s">
        <v>1103</v>
      </c>
      <c r="L317" s="2" t="s">
        <v>10</v>
      </c>
      <c r="M317" s="2" t="s">
        <v>1308</v>
      </c>
      <c r="N317" s="2" t="s">
        <v>11</v>
      </c>
      <c r="O317" s="2" t="s">
        <v>547</v>
      </c>
      <c r="P317" s="2" t="s">
        <v>314</v>
      </c>
      <c r="Q317" s="2" t="s">
        <v>346</v>
      </c>
      <c r="R317" s="2" t="s">
        <v>13</v>
      </c>
      <c r="S317" s="2" t="s">
        <v>567</v>
      </c>
      <c r="T317" s="2" t="s">
        <v>18</v>
      </c>
      <c r="U317" s="2" t="s">
        <v>152</v>
      </c>
      <c r="V317" s="2" t="s">
        <v>77</v>
      </c>
      <c r="W317" s="2" t="s">
        <v>507</v>
      </c>
      <c r="X317" s="2" t="s">
        <v>77</v>
      </c>
      <c r="Y317" s="2" t="s">
        <v>624</v>
      </c>
      <c r="Z317" s="2" t="s">
        <v>46</v>
      </c>
      <c r="AA317" s="2" t="s">
        <v>919</v>
      </c>
      <c r="AB317" s="2" t="s">
        <v>1134</v>
      </c>
      <c r="AC317" s="2" t="s">
        <v>3093</v>
      </c>
      <c r="AD317" s="2" t="s">
        <v>3094</v>
      </c>
      <c r="AE317" s="2" t="s">
        <v>3094</v>
      </c>
      <c r="AF317" s="17" t="s">
        <v>3096</v>
      </c>
    </row>
    <row r="318" spans="1:32">
      <c r="A318" s="2">
        <v>317</v>
      </c>
      <c r="B318" s="2" t="s">
        <v>2624</v>
      </c>
      <c r="C318" s="2" t="s">
        <v>1315</v>
      </c>
      <c r="D318" s="2" t="s">
        <v>2333</v>
      </c>
      <c r="E318" s="2" t="s">
        <v>2996</v>
      </c>
      <c r="F318" s="2" t="s">
        <v>2631</v>
      </c>
      <c r="G318" s="12">
        <v>44682</v>
      </c>
      <c r="H318" s="2" t="s">
        <v>3112</v>
      </c>
      <c r="I318" s="2" t="s">
        <v>507</v>
      </c>
      <c r="J318" s="2" t="s">
        <v>16</v>
      </c>
      <c r="K318" s="2" t="s">
        <v>1318</v>
      </c>
      <c r="L318" s="2" t="s">
        <v>26</v>
      </c>
      <c r="M318" s="2" t="s">
        <v>447</v>
      </c>
      <c r="N318" s="2" t="s">
        <v>34</v>
      </c>
      <c r="O318" s="2" t="s">
        <v>311</v>
      </c>
      <c r="P318" s="2" t="s">
        <v>13</v>
      </c>
      <c r="Q318" s="2" t="s">
        <v>554</v>
      </c>
      <c r="R318" s="2" t="s">
        <v>26</v>
      </c>
      <c r="S318" s="2" t="s">
        <v>409</v>
      </c>
      <c r="T318" s="2" t="s">
        <v>29</v>
      </c>
      <c r="U318" s="2" t="s">
        <v>103</v>
      </c>
      <c r="V318" s="2" t="s">
        <v>31</v>
      </c>
      <c r="W318" s="2" t="s">
        <v>1317</v>
      </c>
      <c r="X318" s="2" t="s">
        <v>31</v>
      </c>
      <c r="Y318" s="2" t="s">
        <v>83</v>
      </c>
      <c r="Z318" s="2" t="s">
        <v>72</v>
      </c>
      <c r="AA318" s="2" t="s">
        <v>944</v>
      </c>
      <c r="AB318" s="2" t="s">
        <v>1316</v>
      </c>
      <c r="AC318" s="2" t="s">
        <v>3093</v>
      </c>
      <c r="AD318" s="2" t="s">
        <v>3093</v>
      </c>
      <c r="AE318" s="2" t="s">
        <v>2627</v>
      </c>
      <c r="AF318" s="17" t="s">
        <v>3115</v>
      </c>
    </row>
    <row r="319" spans="1:32">
      <c r="A319" s="2">
        <v>318</v>
      </c>
      <c r="B319" s="2" t="s">
        <v>2624</v>
      </c>
      <c r="C319" s="2" t="s">
        <v>1320</v>
      </c>
      <c r="D319" s="2" t="s">
        <v>2334</v>
      </c>
      <c r="E319" s="2" t="s">
        <v>2997</v>
      </c>
      <c r="F319" s="2" t="s">
        <v>2632</v>
      </c>
      <c r="G319" s="12">
        <v>44685</v>
      </c>
      <c r="H319" s="2" t="s">
        <v>3111</v>
      </c>
      <c r="I319" s="2" t="s">
        <v>288</v>
      </c>
      <c r="J319" s="2" t="s">
        <v>18</v>
      </c>
      <c r="K319" s="2" t="s">
        <v>1321</v>
      </c>
      <c r="L319" s="2" t="s">
        <v>66</v>
      </c>
      <c r="M319" s="2" t="s">
        <v>211</v>
      </c>
      <c r="N319" s="2" t="s">
        <v>57</v>
      </c>
      <c r="O319" s="2" t="s">
        <v>177</v>
      </c>
      <c r="P319" s="2" t="s">
        <v>57</v>
      </c>
      <c r="Q319" s="2" t="s">
        <v>103</v>
      </c>
      <c r="R319" s="2" t="s">
        <v>57</v>
      </c>
      <c r="S319" s="2" t="s">
        <v>409</v>
      </c>
      <c r="T319" s="2" t="s">
        <v>35</v>
      </c>
      <c r="U319" s="2" t="s">
        <v>217</v>
      </c>
      <c r="V319" s="2" t="s">
        <v>31</v>
      </c>
      <c r="W319" s="2" t="s">
        <v>869</v>
      </c>
      <c r="X319" s="2" t="s">
        <v>47</v>
      </c>
      <c r="Y319" s="2" t="s">
        <v>309</v>
      </c>
      <c r="Z319" s="2" t="s">
        <v>37</v>
      </c>
      <c r="AA319" s="2" t="s">
        <v>1322</v>
      </c>
      <c r="AB319" s="2" t="s">
        <v>1319</v>
      </c>
      <c r="AC319" s="2" t="s">
        <v>3093</v>
      </c>
      <c r="AD319" s="2" t="s">
        <v>3093</v>
      </c>
      <c r="AE319" s="2" t="s">
        <v>2627</v>
      </c>
      <c r="AF319" s="17" t="s">
        <v>3115</v>
      </c>
    </row>
    <row r="320" spans="1:32">
      <c r="A320" s="2">
        <v>319</v>
      </c>
      <c r="B320" s="2" t="s">
        <v>2624</v>
      </c>
      <c r="C320" s="2" t="s">
        <v>1323</v>
      </c>
      <c r="D320" s="2" t="s">
        <v>2335</v>
      </c>
      <c r="E320" s="2" t="s">
        <v>2998</v>
      </c>
      <c r="F320" s="2" t="s">
        <v>2655</v>
      </c>
      <c r="G320" s="12">
        <v>44715</v>
      </c>
      <c r="H320" s="2" t="s">
        <v>3112</v>
      </c>
      <c r="I320" s="2" t="s">
        <v>413</v>
      </c>
      <c r="J320" s="2" t="s">
        <v>16</v>
      </c>
      <c r="K320" s="2" t="s">
        <v>1325</v>
      </c>
      <c r="L320" s="2" t="s">
        <v>55</v>
      </c>
      <c r="M320" s="2" t="s">
        <v>1324</v>
      </c>
      <c r="N320" s="2" t="s">
        <v>21</v>
      </c>
      <c r="O320" s="2" t="s">
        <v>148</v>
      </c>
      <c r="P320" s="2" t="s">
        <v>39</v>
      </c>
      <c r="Q320" s="2" t="s">
        <v>229</v>
      </c>
      <c r="R320" s="2" t="s">
        <v>66</v>
      </c>
      <c r="S320" s="2" t="s">
        <v>597</v>
      </c>
      <c r="T320" s="2" t="s">
        <v>8</v>
      </c>
      <c r="U320" s="2" t="s">
        <v>364</v>
      </c>
      <c r="V320" s="2" t="s">
        <v>31</v>
      </c>
      <c r="W320" s="2" t="s">
        <v>1013</v>
      </c>
      <c r="X320" s="2" t="s">
        <v>31</v>
      </c>
      <c r="Y320" s="2" t="s">
        <v>542</v>
      </c>
      <c r="Z320" s="2" t="s">
        <v>37</v>
      </c>
      <c r="AA320" s="2" t="s">
        <v>1326</v>
      </c>
      <c r="AB320" s="2" t="s">
        <v>757</v>
      </c>
      <c r="AC320" s="2" t="s">
        <v>3093</v>
      </c>
      <c r="AD320" s="2" t="s">
        <v>2627</v>
      </c>
      <c r="AE320" s="2" t="s">
        <v>2627</v>
      </c>
      <c r="AF320" s="17" t="s">
        <v>3096</v>
      </c>
    </row>
    <row r="321" spans="1:32">
      <c r="A321" s="2">
        <v>320</v>
      </c>
      <c r="B321" s="2" t="s">
        <v>2624</v>
      </c>
      <c r="C321" s="2" t="s">
        <v>1433</v>
      </c>
      <c r="D321" s="2" t="s">
        <v>2360</v>
      </c>
      <c r="E321" s="2" t="s">
        <v>2999</v>
      </c>
      <c r="F321" s="2" t="s">
        <v>2647</v>
      </c>
      <c r="G321" s="12">
        <v>44684</v>
      </c>
      <c r="H321" s="2" t="s">
        <v>3112</v>
      </c>
      <c r="I321" s="2" t="s">
        <v>346</v>
      </c>
      <c r="J321" s="2" t="s">
        <v>16</v>
      </c>
      <c r="K321" s="2" t="s">
        <v>1075</v>
      </c>
      <c r="L321" s="2" t="s">
        <v>26</v>
      </c>
      <c r="M321" s="2" t="s">
        <v>1424</v>
      </c>
      <c r="N321" s="2" t="s">
        <v>26</v>
      </c>
      <c r="O321" s="2" t="s">
        <v>644</v>
      </c>
      <c r="P321" s="2" t="s">
        <v>11</v>
      </c>
      <c r="Q321" s="2" t="s">
        <v>30</v>
      </c>
      <c r="R321" s="2" t="s">
        <v>26</v>
      </c>
      <c r="S321" s="2" t="s">
        <v>567</v>
      </c>
      <c r="T321" s="2" t="s">
        <v>29</v>
      </c>
      <c r="U321" s="2" t="s">
        <v>492</v>
      </c>
      <c r="V321" s="2" t="s">
        <v>47</v>
      </c>
      <c r="W321" s="2" t="s">
        <v>453</v>
      </c>
      <c r="X321" s="2" t="s">
        <v>47</v>
      </c>
      <c r="Y321" s="2" t="s">
        <v>454</v>
      </c>
      <c r="Z321" s="2" t="s">
        <v>72</v>
      </c>
      <c r="AA321" s="2" t="s">
        <v>529</v>
      </c>
      <c r="AB321" s="2" t="s">
        <v>1434</v>
      </c>
      <c r="AC321" s="2" t="s">
        <v>3094</v>
      </c>
      <c r="AD321" s="2" t="s">
        <v>3094</v>
      </c>
      <c r="AE321" s="2" t="s">
        <v>3094</v>
      </c>
      <c r="AF321" s="17" t="s">
        <v>3096</v>
      </c>
    </row>
    <row r="322" spans="1:32">
      <c r="A322" s="2">
        <v>321</v>
      </c>
      <c r="B322" s="2" t="s">
        <v>2624</v>
      </c>
      <c r="C322" s="2" t="s">
        <v>1438</v>
      </c>
      <c r="D322" s="2" t="s">
        <v>2361</v>
      </c>
      <c r="E322" s="2" t="s">
        <v>3000</v>
      </c>
      <c r="F322" s="2" t="s">
        <v>2655</v>
      </c>
      <c r="G322" s="12">
        <v>44734</v>
      </c>
      <c r="H322" s="2" t="s">
        <v>3113</v>
      </c>
      <c r="I322" s="2" t="s">
        <v>329</v>
      </c>
      <c r="J322" s="2" t="s">
        <v>21</v>
      </c>
      <c r="K322" s="2" t="s">
        <v>544</v>
      </c>
      <c r="L322" s="2" t="s">
        <v>55</v>
      </c>
      <c r="M322" s="2" t="s">
        <v>1439</v>
      </c>
      <c r="N322" s="2" t="s">
        <v>57</v>
      </c>
      <c r="O322" s="2" t="s">
        <v>400</v>
      </c>
      <c r="P322" s="2" t="s">
        <v>39</v>
      </c>
      <c r="Q322" s="2" t="s">
        <v>172</v>
      </c>
      <c r="R322" s="2" t="s">
        <v>66</v>
      </c>
      <c r="S322" s="2" t="s">
        <v>100</v>
      </c>
      <c r="T322" s="2" t="s">
        <v>22</v>
      </c>
      <c r="U322" s="2" t="s">
        <v>242</v>
      </c>
      <c r="V322" s="2" t="s">
        <v>86</v>
      </c>
      <c r="W322" s="2" t="s">
        <v>1358</v>
      </c>
      <c r="X322" s="2" t="s">
        <v>86</v>
      </c>
      <c r="Y322" s="2" t="s">
        <v>277</v>
      </c>
      <c r="Z322" s="2" t="s">
        <v>77</v>
      </c>
      <c r="AA322" s="2" t="s">
        <v>1440</v>
      </c>
      <c r="AB322" s="2" t="s">
        <v>1436</v>
      </c>
      <c r="AC322" s="2" t="s">
        <v>3094</v>
      </c>
      <c r="AD322" s="2" t="s">
        <v>3093</v>
      </c>
      <c r="AE322" s="2" t="s">
        <v>3094</v>
      </c>
      <c r="AF322" s="17" t="s">
        <v>3096</v>
      </c>
    </row>
    <row r="323" spans="1:32">
      <c r="A323" s="2">
        <v>322</v>
      </c>
      <c r="B323" s="2" t="s">
        <v>2624</v>
      </c>
      <c r="C323" s="2" t="s">
        <v>1490</v>
      </c>
      <c r="D323" s="2" t="s">
        <v>2375</v>
      </c>
      <c r="E323" s="2" t="s">
        <v>3001</v>
      </c>
      <c r="F323" s="2" t="s">
        <v>2655</v>
      </c>
      <c r="G323" s="12">
        <v>44736</v>
      </c>
      <c r="H323" s="2" t="s">
        <v>3112</v>
      </c>
      <c r="I323" s="2" t="s">
        <v>288</v>
      </c>
      <c r="J323" s="2" t="s">
        <v>16</v>
      </c>
      <c r="K323" s="2" t="s">
        <v>165</v>
      </c>
      <c r="L323" s="2" t="s">
        <v>39</v>
      </c>
      <c r="M323" s="2" t="s">
        <v>990</v>
      </c>
      <c r="N323" s="2" t="s">
        <v>21</v>
      </c>
      <c r="O323" s="2" t="s">
        <v>68</v>
      </c>
      <c r="P323" s="2" t="s">
        <v>34</v>
      </c>
      <c r="Q323" s="2" t="s">
        <v>363</v>
      </c>
      <c r="R323" s="2" t="s">
        <v>55</v>
      </c>
      <c r="S323" s="2" t="s">
        <v>509</v>
      </c>
      <c r="T323" s="2" t="s">
        <v>8</v>
      </c>
      <c r="U323" s="2" t="s">
        <v>315</v>
      </c>
      <c r="V323" s="2" t="s">
        <v>36</v>
      </c>
      <c r="W323" s="2" t="s">
        <v>170</v>
      </c>
      <c r="X323" s="2" t="s">
        <v>36</v>
      </c>
      <c r="Y323" s="2" t="s">
        <v>847</v>
      </c>
      <c r="Z323" s="2" t="s">
        <v>23</v>
      </c>
      <c r="AA323" s="2" t="s">
        <v>1492</v>
      </c>
      <c r="AB323" s="2" t="s">
        <v>1491</v>
      </c>
      <c r="AC323" s="2" t="s">
        <v>3093</v>
      </c>
      <c r="AD323" s="2" t="s">
        <v>3093</v>
      </c>
      <c r="AE323" s="2" t="s">
        <v>3093</v>
      </c>
      <c r="AF323" s="17" t="s">
        <v>3096</v>
      </c>
    </row>
    <row r="324" spans="1:32">
      <c r="A324" s="2">
        <v>323</v>
      </c>
      <c r="B324" s="2" t="s">
        <v>2624</v>
      </c>
      <c r="C324" s="2" t="s">
        <v>1774</v>
      </c>
      <c r="D324" s="2" t="s">
        <v>2449</v>
      </c>
      <c r="E324" s="2" t="s">
        <v>3002</v>
      </c>
      <c r="F324" s="2" t="s">
        <v>2648</v>
      </c>
      <c r="G324" s="12">
        <v>44684</v>
      </c>
      <c r="H324" s="2" t="s">
        <v>3112</v>
      </c>
      <c r="I324" s="2" t="s">
        <v>9</v>
      </c>
      <c r="J324" s="2" t="s">
        <v>21</v>
      </c>
      <c r="K324" s="2" t="s">
        <v>1218</v>
      </c>
      <c r="L324" s="2" t="s">
        <v>34</v>
      </c>
      <c r="M324" s="2" t="s">
        <v>1324</v>
      </c>
      <c r="N324" s="2" t="s">
        <v>34</v>
      </c>
      <c r="O324" s="2" t="s">
        <v>958</v>
      </c>
      <c r="P324" s="2" t="s">
        <v>11</v>
      </c>
      <c r="Q324" s="2" t="s">
        <v>994</v>
      </c>
      <c r="R324" s="2" t="s">
        <v>26</v>
      </c>
      <c r="S324" s="2" t="s">
        <v>194</v>
      </c>
      <c r="T324" s="2" t="s">
        <v>29</v>
      </c>
      <c r="U324" s="2" t="s">
        <v>363</v>
      </c>
      <c r="V324" s="2" t="s">
        <v>77</v>
      </c>
      <c r="W324" s="2" t="s">
        <v>1358</v>
      </c>
      <c r="X324" s="2" t="s">
        <v>31</v>
      </c>
      <c r="Y324" s="2" t="s">
        <v>143</v>
      </c>
      <c r="Z324" s="2" t="s">
        <v>35</v>
      </c>
      <c r="AA324" s="2" t="s">
        <v>1599</v>
      </c>
      <c r="AB324" s="2" t="s">
        <v>1772</v>
      </c>
      <c r="AC324" s="2" t="s">
        <v>2627</v>
      </c>
      <c r="AD324" s="2" t="s">
        <v>2627</v>
      </c>
      <c r="AE324" s="2" t="s">
        <v>3093</v>
      </c>
      <c r="AF324" s="17" t="s">
        <v>3096</v>
      </c>
    </row>
    <row r="325" spans="1:32">
      <c r="A325" s="2">
        <v>324</v>
      </c>
      <c r="B325" s="2" t="s">
        <v>2624</v>
      </c>
      <c r="C325" s="2" t="s">
        <v>1794</v>
      </c>
      <c r="D325" s="2" t="s">
        <v>2457</v>
      </c>
      <c r="E325" s="2" t="s">
        <v>3003</v>
      </c>
      <c r="F325" s="2" t="s">
        <v>2664</v>
      </c>
      <c r="G325" s="12">
        <v>44739</v>
      </c>
      <c r="H325" s="2" t="s">
        <v>3113</v>
      </c>
      <c r="I325" s="2" t="s">
        <v>368</v>
      </c>
      <c r="J325" s="2" t="s">
        <v>57</v>
      </c>
      <c r="K325" s="2" t="s">
        <v>604</v>
      </c>
      <c r="L325" s="2" t="s">
        <v>66</v>
      </c>
      <c r="M325" s="2" t="s">
        <v>382</v>
      </c>
      <c r="N325" s="2" t="s">
        <v>57</v>
      </c>
      <c r="O325" s="2" t="s">
        <v>915</v>
      </c>
      <c r="P325" s="2" t="s">
        <v>55</v>
      </c>
      <c r="Q325" s="2" t="s">
        <v>1398</v>
      </c>
      <c r="R325" s="2" t="s">
        <v>16</v>
      </c>
      <c r="S325" s="2" t="s">
        <v>297</v>
      </c>
      <c r="T325" s="2" t="s">
        <v>22</v>
      </c>
      <c r="U325" s="2" t="s">
        <v>582</v>
      </c>
      <c r="V325" s="2" t="s">
        <v>31</v>
      </c>
      <c r="W325" s="2" t="s">
        <v>486</v>
      </c>
      <c r="X325" s="2" t="s">
        <v>31</v>
      </c>
      <c r="Y325" s="2" t="s">
        <v>838</v>
      </c>
      <c r="Z325" s="2" t="s">
        <v>23</v>
      </c>
      <c r="AA325" s="2" t="s">
        <v>1795</v>
      </c>
      <c r="AB325" s="2" t="s">
        <v>1346</v>
      </c>
      <c r="AC325" s="2" t="s">
        <v>3094</v>
      </c>
      <c r="AD325" s="2" t="s">
        <v>2627</v>
      </c>
      <c r="AE325" s="2" t="s">
        <v>2627</v>
      </c>
      <c r="AF325" s="17" t="s">
        <v>3115</v>
      </c>
    </row>
    <row r="326" spans="1:32">
      <c r="A326" s="2">
        <v>325</v>
      </c>
      <c r="B326" s="2" t="s">
        <v>2624</v>
      </c>
      <c r="C326" s="2" t="s">
        <v>1827</v>
      </c>
      <c r="D326" s="2" t="s">
        <v>2469</v>
      </c>
      <c r="E326" s="2" t="s">
        <v>3004</v>
      </c>
      <c r="F326" s="2" t="s">
        <v>2637</v>
      </c>
      <c r="G326" s="12">
        <v>44677</v>
      </c>
      <c r="H326" s="2" t="s">
        <v>3112</v>
      </c>
      <c r="I326" s="2" t="s">
        <v>78</v>
      </c>
      <c r="J326" s="2" t="s">
        <v>57</v>
      </c>
      <c r="K326" s="2" t="s">
        <v>1829</v>
      </c>
      <c r="L326" s="2" t="s">
        <v>55</v>
      </c>
      <c r="M326" s="2" t="s">
        <v>1828</v>
      </c>
      <c r="N326" s="2" t="s">
        <v>55</v>
      </c>
      <c r="O326" s="2" t="s">
        <v>469</v>
      </c>
      <c r="P326" s="2" t="s">
        <v>26</v>
      </c>
      <c r="Q326" s="2" t="s">
        <v>224</v>
      </c>
      <c r="R326" s="2" t="s">
        <v>39</v>
      </c>
      <c r="S326" s="2" t="s">
        <v>1074</v>
      </c>
      <c r="T326" s="2" t="s">
        <v>35</v>
      </c>
      <c r="U326" s="2" t="s">
        <v>210</v>
      </c>
      <c r="V326" s="2" t="s">
        <v>86</v>
      </c>
      <c r="W326" s="2" t="s">
        <v>369</v>
      </c>
      <c r="X326" s="2" t="s">
        <v>171</v>
      </c>
      <c r="Y326" s="2" t="s">
        <v>515</v>
      </c>
      <c r="Z326" s="2" t="s">
        <v>23</v>
      </c>
      <c r="AA326" s="2" t="s">
        <v>1641</v>
      </c>
      <c r="AB326" s="2" t="s">
        <v>1113</v>
      </c>
      <c r="AC326" s="2" t="s">
        <v>3093</v>
      </c>
      <c r="AD326" s="2" t="s">
        <v>3093</v>
      </c>
      <c r="AE326" s="2" t="s">
        <v>3093</v>
      </c>
      <c r="AF326" s="17" t="s">
        <v>3096</v>
      </c>
    </row>
    <row r="327" spans="1:32">
      <c r="A327" s="2">
        <v>326</v>
      </c>
      <c r="B327" s="2" t="s">
        <v>2624</v>
      </c>
      <c r="C327" s="2" t="s">
        <v>2014</v>
      </c>
      <c r="D327" s="2" t="s">
        <v>2542</v>
      </c>
      <c r="E327" s="2" t="s">
        <v>3005</v>
      </c>
      <c r="F327" s="2" t="s">
        <v>2628</v>
      </c>
      <c r="G327" s="12">
        <v>44684</v>
      </c>
      <c r="H327" s="2" t="s">
        <v>3111</v>
      </c>
      <c r="I327" s="2" t="s">
        <v>320</v>
      </c>
      <c r="J327" s="2" t="s">
        <v>66</v>
      </c>
      <c r="K327" s="2" t="s">
        <v>1861</v>
      </c>
      <c r="L327" s="2" t="s">
        <v>26</v>
      </c>
      <c r="M327" s="2" t="s">
        <v>1251</v>
      </c>
      <c r="N327" s="2" t="s">
        <v>26</v>
      </c>
      <c r="O327" s="2" t="s">
        <v>264</v>
      </c>
      <c r="P327" s="2" t="s">
        <v>11</v>
      </c>
      <c r="Q327" s="2" t="s">
        <v>796</v>
      </c>
      <c r="R327" s="2" t="s">
        <v>26</v>
      </c>
      <c r="S327" s="2" t="s">
        <v>450</v>
      </c>
      <c r="T327" s="2" t="s">
        <v>8</v>
      </c>
      <c r="U327" s="2" t="s">
        <v>492</v>
      </c>
      <c r="V327" s="2" t="s">
        <v>77</v>
      </c>
      <c r="W327" s="2" t="s">
        <v>41</v>
      </c>
      <c r="X327" s="2" t="s">
        <v>31</v>
      </c>
      <c r="Y327" s="2" t="s">
        <v>1129</v>
      </c>
      <c r="Z327" s="2" t="s">
        <v>35</v>
      </c>
      <c r="AA327" s="2" t="s">
        <v>1638</v>
      </c>
      <c r="AB327" s="2" t="s">
        <v>2015</v>
      </c>
      <c r="AC327" s="2" t="s">
        <v>3093</v>
      </c>
      <c r="AD327" s="2" t="s">
        <v>3094</v>
      </c>
      <c r="AE327" s="2" t="s">
        <v>3094</v>
      </c>
      <c r="AF327" s="17" t="s">
        <v>3096</v>
      </c>
    </row>
    <row r="328" spans="1:32">
      <c r="A328" s="2">
        <v>327</v>
      </c>
      <c r="B328" s="2" t="s">
        <v>2624</v>
      </c>
      <c r="C328" s="2" t="s">
        <v>2049</v>
      </c>
      <c r="D328" s="2" t="s">
        <v>2558</v>
      </c>
      <c r="E328" s="2" t="s">
        <v>3006</v>
      </c>
      <c r="F328" s="2" t="s">
        <v>2636</v>
      </c>
      <c r="G328" s="12">
        <v>44681</v>
      </c>
      <c r="H328" s="2" t="s">
        <v>3112</v>
      </c>
      <c r="I328" s="2" t="s">
        <v>259</v>
      </c>
      <c r="J328" s="2" t="s">
        <v>18</v>
      </c>
      <c r="K328" s="2" t="s">
        <v>834</v>
      </c>
      <c r="L328" s="2" t="s">
        <v>55</v>
      </c>
      <c r="M328" s="2" t="s">
        <v>1739</v>
      </c>
      <c r="N328" s="2" t="s">
        <v>55</v>
      </c>
      <c r="O328" s="2" t="s">
        <v>469</v>
      </c>
      <c r="P328" s="2" t="s">
        <v>26</v>
      </c>
      <c r="Q328" s="2" t="s">
        <v>152</v>
      </c>
      <c r="R328" s="2" t="s">
        <v>39</v>
      </c>
      <c r="S328" s="2" t="s">
        <v>797</v>
      </c>
      <c r="T328" s="2" t="s">
        <v>46</v>
      </c>
      <c r="U328" s="2" t="s">
        <v>289</v>
      </c>
      <c r="V328" s="2" t="s">
        <v>86</v>
      </c>
      <c r="W328" s="2" t="s">
        <v>1425</v>
      </c>
      <c r="X328" s="2" t="s">
        <v>86</v>
      </c>
      <c r="Y328" s="2" t="s">
        <v>44</v>
      </c>
      <c r="Z328" s="2" t="s">
        <v>23</v>
      </c>
      <c r="AA328" s="2" t="s">
        <v>1974</v>
      </c>
      <c r="AB328" s="2" t="s">
        <v>1565</v>
      </c>
      <c r="AC328" s="2" t="s">
        <v>3093</v>
      </c>
      <c r="AD328" s="2" t="s">
        <v>2627</v>
      </c>
      <c r="AE328" s="2" t="s">
        <v>2627</v>
      </c>
      <c r="AF328" s="17" t="s">
        <v>3115</v>
      </c>
    </row>
    <row r="329" spans="1:32">
      <c r="A329" s="2">
        <v>328</v>
      </c>
      <c r="B329" s="2" t="s">
        <v>2624</v>
      </c>
      <c r="C329" s="2" t="s">
        <v>2061</v>
      </c>
      <c r="D329" s="2" t="s">
        <v>2563</v>
      </c>
      <c r="E329" s="2" t="s">
        <v>3007</v>
      </c>
      <c r="F329" s="2" t="s">
        <v>2628</v>
      </c>
      <c r="G329" s="12">
        <v>44684</v>
      </c>
      <c r="H329" s="2" t="s">
        <v>3111</v>
      </c>
      <c r="I329" s="2" t="s">
        <v>748</v>
      </c>
      <c r="J329" s="2" t="s">
        <v>66</v>
      </c>
      <c r="K329" s="2" t="s">
        <v>2062</v>
      </c>
      <c r="L329" s="2" t="s">
        <v>34</v>
      </c>
      <c r="M329" s="2" t="s">
        <v>1563</v>
      </c>
      <c r="N329" s="2" t="s">
        <v>26</v>
      </c>
      <c r="O329" s="2" t="s">
        <v>117</v>
      </c>
      <c r="P329" s="2" t="s">
        <v>13</v>
      </c>
      <c r="Q329" s="2" t="s">
        <v>228</v>
      </c>
      <c r="R329" s="2" t="s">
        <v>26</v>
      </c>
      <c r="S329" s="2" t="s">
        <v>704</v>
      </c>
      <c r="T329" s="2" t="s">
        <v>29</v>
      </c>
      <c r="U329" s="2" t="s">
        <v>152</v>
      </c>
      <c r="V329" s="2" t="s">
        <v>31</v>
      </c>
      <c r="W329" s="2" t="s">
        <v>215</v>
      </c>
      <c r="X329" s="2" t="s">
        <v>31</v>
      </c>
      <c r="Y329" s="2" t="s">
        <v>809</v>
      </c>
      <c r="Z329" s="2" t="s">
        <v>72</v>
      </c>
      <c r="AA329" s="2" t="s">
        <v>2063</v>
      </c>
      <c r="AB329" s="2" t="s">
        <v>2058</v>
      </c>
      <c r="AC329" s="2" t="s">
        <v>2627</v>
      </c>
      <c r="AD329" s="2" t="s">
        <v>3093</v>
      </c>
      <c r="AE329" s="2" t="s">
        <v>2627</v>
      </c>
      <c r="AF329" s="17" t="s">
        <v>3096</v>
      </c>
    </row>
    <row r="330" spans="1:32">
      <c r="A330" s="2">
        <v>329</v>
      </c>
      <c r="B330" s="2" t="s">
        <v>2624</v>
      </c>
      <c r="C330" s="2" t="s">
        <v>2139</v>
      </c>
      <c r="D330" s="2" t="s">
        <v>2594</v>
      </c>
      <c r="E330" s="2" t="s">
        <v>3008</v>
      </c>
      <c r="F330" s="2" t="s">
        <v>2628</v>
      </c>
      <c r="G330" s="12">
        <v>44684</v>
      </c>
      <c r="H330" s="2" t="s">
        <v>3112</v>
      </c>
      <c r="I330" s="2" t="s">
        <v>288</v>
      </c>
      <c r="J330" s="2" t="s">
        <v>39</v>
      </c>
      <c r="K330" s="2" t="s">
        <v>2142</v>
      </c>
      <c r="L330" s="2" t="s">
        <v>10</v>
      </c>
      <c r="M330" s="2" t="s">
        <v>219</v>
      </c>
      <c r="N330" s="2" t="s">
        <v>10</v>
      </c>
      <c r="O330" s="2" t="s">
        <v>1097</v>
      </c>
      <c r="P330" s="2" t="s">
        <v>60</v>
      </c>
      <c r="Q330" s="2" t="s">
        <v>1123</v>
      </c>
      <c r="R330" s="2" t="s">
        <v>10</v>
      </c>
      <c r="S330" s="2" t="s">
        <v>1230</v>
      </c>
      <c r="T330" s="2" t="s">
        <v>18</v>
      </c>
      <c r="U330" s="2" t="s">
        <v>546</v>
      </c>
      <c r="V330" s="2" t="s">
        <v>77</v>
      </c>
      <c r="W330" s="2" t="s">
        <v>2141</v>
      </c>
      <c r="X330" s="2" t="s">
        <v>31</v>
      </c>
      <c r="Y330" s="2" t="s">
        <v>402</v>
      </c>
      <c r="Z330" s="2" t="s">
        <v>46</v>
      </c>
      <c r="AA330" s="2" t="s">
        <v>1498</v>
      </c>
      <c r="AB330" s="2" t="s">
        <v>2140</v>
      </c>
      <c r="AC330" s="2" t="s">
        <v>3093</v>
      </c>
      <c r="AD330" s="2" t="s">
        <v>3093</v>
      </c>
      <c r="AE330" s="2" t="s">
        <v>3094</v>
      </c>
      <c r="AF330" s="17" t="s">
        <v>3096</v>
      </c>
    </row>
    <row r="331" spans="1:32" ht="13.9" customHeight="1">
      <c r="A331" s="2">
        <v>330</v>
      </c>
      <c r="B331" s="2" t="s">
        <v>2625</v>
      </c>
      <c r="C331" s="2" t="s">
        <v>2189</v>
      </c>
      <c r="D331" s="2" t="s">
        <v>2612</v>
      </c>
      <c r="E331" s="2" t="s">
        <v>3009</v>
      </c>
      <c r="F331" s="2" t="s">
        <v>2641</v>
      </c>
      <c r="G331" s="12">
        <v>44680</v>
      </c>
      <c r="H331" s="2" t="s">
        <v>3113</v>
      </c>
      <c r="I331" s="2" t="s">
        <v>392</v>
      </c>
      <c r="J331" s="2" t="s">
        <v>55</v>
      </c>
      <c r="K331" s="2" t="s">
        <v>1121</v>
      </c>
      <c r="L331" s="2" t="s">
        <v>10</v>
      </c>
      <c r="M331" s="2" t="s">
        <v>2010</v>
      </c>
      <c r="N331" s="2" t="s">
        <v>11</v>
      </c>
      <c r="O331" s="2" t="s">
        <v>1031</v>
      </c>
      <c r="P331" s="2" t="s">
        <v>60</v>
      </c>
      <c r="Q331" s="2" t="s">
        <v>256</v>
      </c>
      <c r="R331" s="2" t="s">
        <v>10</v>
      </c>
      <c r="S331" s="2" t="s">
        <v>223</v>
      </c>
      <c r="T331" s="2" t="s">
        <v>8</v>
      </c>
      <c r="U331" s="2" t="s">
        <v>363</v>
      </c>
      <c r="V331" s="2" t="s">
        <v>36</v>
      </c>
      <c r="W331" s="2" t="s">
        <v>620</v>
      </c>
      <c r="X331" s="2" t="s">
        <v>86</v>
      </c>
      <c r="Y331" s="2" t="s">
        <v>268</v>
      </c>
      <c r="Z331" s="2" t="s">
        <v>72</v>
      </c>
      <c r="AA331" s="2" t="s">
        <v>2190</v>
      </c>
      <c r="AB331" s="2" t="s">
        <v>1971</v>
      </c>
      <c r="AC331" s="2" t="s">
        <v>3094</v>
      </c>
      <c r="AD331" s="2" t="s">
        <v>3093</v>
      </c>
      <c r="AE331" s="2" t="s">
        <v>2627</v>
      </c>
      <c r="AF331" s="17" t="s">
        <v>3096</v>
      </c>
    </row>
    <row r="332" spans="1:32" ht="13.9" customHeight="1">
      <c r="A332" s="2">
        <v>331</v>
      </c>
      <c r="B332" s="2" t="s">
        <v>2625</v>
      </c>
      <c r="C332" s="2" t="s">
        <v>2179</v>
      </c>
      <c r="D332" s="2" t="s">
        <v>2608</v>
      </c>
      <c r="E332" s="2" t="s">
        <v>3010</v>
      </c>
      <c r="F332" s="2" t="s">
        <v>2658</v>
      </c>
      <c r="G332" s="12">
        <v>44685</v>
      </c>
      <c r="H332" s="2" t="s">
        <v>3112</v>
      </c>
      <c r="I332" s="2" t="s">
        <v>466</v>
      </c>
      <c r="J332" s="2" t="s">
        <v>55</v>
      </c>
      <c r="K332" s="2" t="s">
        <v>870</v>
      </c>
      <c r="L332" s="2" t="s">
        <v>10</v>
      </c>
      <c r="M332" s="2" t="s">
        <v>1003</v>
      </c>
      <c r="N332" s="2" t="s">
        <v>11</v>
      </c>
      <c r="O332" s="2" t="s">
        <v>1388</v>
      </c>
      <c r="P332" s="2" t="s">
        <v>314</v>
      </c>
      <c r="Q332" s="2" t="s">
        <v>339</v>
      </c>
      <c r="R332" s="2" t="s">
        <v>11</v>
      </c>
      <c r="S332" s="2" t="s">
        <v>809</v>
      </c>
      <c r="T332" s="2" t="s">
        <v>18</v>
      </c>
      <c r="U332" s="2" t="s">
        <v>364</v>
      </c>
      <c r="V332" s="2" t="s">
        <v>77</v>
      </c>
      <c r="W332" s="2" t="s">
        <v>80</v>
      </c>
      <c r="X332" s="2" t="s">
        <v>31</v>
      </c>
      <c r="Y332" s="2" t="s">
        <v>584</v>
      </c>
      <c r="Z332" s="2" t="s">
        <v>46</v>
      </c>
      <c r="AA332" s="2" t="s">
        <v>1970</v>
      </c>
      <c r="AB332" s="2" t="s">
        <v>2103</v>
      </c>
      <c r="AC332" s="2" t="s">
        <v>3093</v>
      </c>
      <c r="AD332" s="2" t="s">
        <v>3093</v>
      </c>
      <c r="AE332" s="2" t="s">
        <v>3094</v>
      </c>
      <c r="AF332" s="17" t="s">
        <v>3096</v>
      </c>
    </row>
    <row r="333" spans="1:32" ht="13.9" customHeight="1">
      <c r="A333" s="2">
        <v>332</v>
      </c>
      <c r="B333" s="2" t="s">
        <v>2625</v>
      </c>
      <c r="C333" s="2" t="s">
        <v>2161</v>
      </c>
      <c r="D333" s="2" t="s">
        <v>2602</v>
      </c>
      <c r="E333" s="2" t="s">
        <v>3011</v>
      </c>
      <c r="F333" s="2" t="s">
        <v>2644</v>
      </c>
      <c r="G333" s="12">
        <v>44683</v>
      </c>
      <c r="H333" s="2" t="s">
        <v>3112</v>
      </c>
      <c r="I333" s="2" t="s">
        <v>212</v>
      </c>
      <c r="J333" s="2" t="s">
        <v>66</v>
      </c>
      <c r="K333" s="2" t="s">
        <v>550</v>
      </c>
      <c r="L333" s="2" t="s">
        <v>10</v>
      </c>
      <c r="M333" s="2" t="s">
        <v>1770</v>
      </c>
      <c r="N333" s="2" t="s">
        <v>10</v>
      </c>
      <c r="O333" s="2" t="s">
        <v>675</v>
      </c>
      <c r="P333" s="2" t="s">
        <v>13</v>
      </c>
      <c r="Q333" s="2" t="s">
        <v>301</v>
      </c>
      <c r="R333" s="2" t="s">
        <v>10</v>
      </c>
      <c r="S333" s="2" t="s">
        <v>200</v>
      </c>
      <c r="T333" s="2" t="s">
        <v>29</v>
      </c>
      <c r="U333" s="2" t="s">
        <v>176</v>
      </c>
      <c r="V333" s="2" t="s">
        <v>36</v>
      </c>
      <c r="W333" s="2" t="s">
        <v>166</v>
      </c>
      <c r="X333" s="2" t="s">
        <v>86</v>
      </c>
      <c r="Y333" s="2" t="s">
        <v>169</v>
      </c>
      <c r="Z333" s="2" t="s">
        <v>72</v>
      </c>
      <c r="AA333" s="2" t="s">
        <v>2163</v>
      </c>
      <c r="AB333" s="2" t="s">
        <v>2162</v>
      </c>
      <c r="AC333" s="2" t="s">
        <v>3094</v>
      </c>
      <c r="AD333" s="2" t="s">
        <v>3093</v>
      </c>
      <c r="AE333" s="2" t="s">
        <v>2627</v>
      </c>
      <c r="AF333" s="17" t="s">
        <v>3115</v>
      </c>
    </row>
    <row r="334" spans="1:32" ht="13.9" customHeight="1">
      <c r="A334" s="2">
        <v>333</v>
      </c>
      <c r="B334" s="2" t="s">
        <v>2625</v>
      </c>
      <c r="C334" s="2" t="s">
        <v>2131</v>
      </c>
      <c r="D334" s="2" t="s">
        <v>2590</v>
      </c>
      <c r="E334" s="2" t="s">
        <v>3012</v>
      </c>
      <c r="F334" s="2" t="s">
        <v>2642</v>
      </c>
      <c r="G334" s="12">
        <v>44686</v>
      </c>
      <c r="H334" s="2" t="s">
        <v>3112</v>
      </c>
      <c r="I334" s="2" t="s">
        <v>725</v>
      </c>
      <c r="J334" s="2" t="s">
        <v>16</v>
      </c>
      <c r="K334" s="2" t="s">
        <v>298</v>
      </c>
      <c r="L334" s="2" t="s">
        <v>55</v>
      </c>
      <c r="M334" s="2" t="s">
        <v>734</v>
      </c>
      <c r="N334" s="2" t="s">
        <v>39</v>
      </c>
      <c r="O334" s="2" t="s">
        <v>1145</v>
      </c>
      <c r="P334" s="2" t="s">
        <v>10</v>
      </c>
      <c r="Q334" s="2" t="s">
        <v>902</v>
      </c>
      <c r="R334" s="2" t="s">
        <v>39</v>
      </c>
      <c r="S334" s="2" t="s">
        <v>100</v>
      </c>
      <c r="T334" s="2" t="s">
        <v>22</v>
      </c>
      <c r="U334" s="2" t="s">
        <v>401</v>
      </c>
      <c r="V334" s="2" t="s">
        <v>31</v>
      </c>
      <c r="W334" s="2" t="s">
        <v>309</v>
      </c>
      <c r="X334" s="2" t="s">
        <v>47</v>
      </c>
      <c r="Y334" s="2" t="s">
        <v>799</v>
      </c>
      <c r="Z334" s="2" t="s">
        <v>37</v>
      </c>
      <c r="AA334" s="2" t="s">
        <v>2132</v>
      </c>
      <c r="AB334" s="2" t="s">
        <v>1743</v>
      </c>
      <c r="AC334" s="2" t="s">
        <v>3093</v>
      </c>
      <c r="AD334" s="2" t="s">
        <v>3093</v>
      </c>
      <c r="AE334" s="2" t="s">
        <v>2627</v>
      </c>
      <c r="AF334" s="17" t="s">
        <v>3115</v>
      </c>
    </row>
    <row r="335" spans="1:32" ht="13.9" customHeight="1">
      <c r="A335" s="2">
        <v>334</v>
      </c>
      <c r="B335" s="2" t="s">
        <v>2625</v>
      </c>
      <c r="C335" s="2" t="s">
        <v>2024</v>
      </c>
      <c r="D335" s="2" t="s">
        <v>2547</v>
      </c>
      <c r="E335" s="2" t="s">
        <v>3013</v>
      </c>
      <c r="F335" s="2" t="s">
        <v>2645</v>
      </c>
      <c r="G335" s="12">
        <v>44691</v>
      </c>
      <c r="H335" s="2" t="s">
        <v>3112</v>
      </c>
      <c r="I335" s="2" t="s">
        <v>149</v>
      </c>
      <c r="J335" s="2" t="s">
        <v>55</v>
      </c>
      <c r="K335" s="2" t="s">
        <v>1069</v>
      </c>
      <c r="L335" s="2" t="s">
        <v>34</v>
      </c>
      <c r="M335" s="2" t="s">
        <v>1247</v>
      </c>
      <c r="N335" s="2" t="s">
        <v>55</v>
      </c>
      <c r="O335" s="2" t="s">
        <v>370</v>
      </c>
      <c r="P335" s="2" t="s">
        <v>10</v>
      </c>
      <c r="Q335" s="2" t="s">
        <v>174</v>
      </c>
      <c r="R335" s="2" t="s">
        <v>34</v>
      </c>
      <c r="S335" s="2" t="s">
        <v>427</v>
      </c>
      <c r="T335" s="2" t="s">
        <v>18</v>
      </c>
      <c r="U335" s="2" t="s">
        <v>289</v>
      </c>
      <c r="V335" s="2" t="s">
        <v>31</v>
      </c>
      <c r="W335" s="2" t="s">
        <v>250</v>
      </c>
      <c r="X335" s="2" t="s">
        <v>31</v>
      </c>
      <c r="Y335" s="2" t="s">
        <v>386</v>
      </c>
      <c r="Z335" s="2" t="s">
        <v>72</v>
      </c>
      <c r="AA335" s="2" t="s">
        <v>2025</v>
      </c>
      <c r="AB335" s="2" t="s">
        <v>1584</v>
      </c>
      <c r="AC335" s="2" t="s">
        <v>3093</v>
      </c>
      <c r="AD335" s="2" t="s">
        <v>3093</v>
      </c>
      <c r="AE335" s="2" t="s">
        <v>2627</v>
      </c>
      <c r="AF335" s="17" t="s">
        <v>3115</v>
      </c>
    </row>
    <row r="336" spans="1:32" ht="13.9" customHeight="1">
      <c r="A336" s="2">
        <v>335</v>
      </c>
      <c r="B336" s="2" t="s">
        <v>2625</v>
      </c>
      <c r="C336" s="2" t="s">
        <v>2090</v>
      </c>
      <c r="D336" s="2" t="s">
        <v>2575</v>
      </c>
      <c r="E336" s="2" t="s">
        <v>3014</v>
      </c>
      <c r="F336" s="2" t="s">
        <v>2641</v>
      </c>
      <c r="G336" s="12">
        <v>44693</v>
      </c>
      <c r="H336" s="2" t="s">
        <v>3112</v>
      </c>
      <c r="I336" s="2" t="s">
        <v>207</v>
      </c>
      <c r="J336" s="2" t="s">
        <v>34</v>
      </c>
      <c r="K336" s="2" t="s">
        <v>1703</v>
      </c>
      <c r="L336" s="2" t="s">
        <v>11</v>
      </c>
      <c r="M336" s="2" t="s">
        <v>84</v>
      </c>
      <c r="N336" s="2" t="s">
        <v>11</v>
      </c>
      <c r="O336" s="2" t="s">
        <v>155</v>
      </c>
      <c r="P336" s="2" t="s">
        <v>314</v>
      </c>
      <c r="Q336" s="2" t="s">
        <v>229</v>
      </c>
      <c r="R336" s="2" t="s">
        <v>13</v>
      </c>
      <c r="S336" s="2" t="s">
        <v>624</v>
      </c>
      <c r="T336" s="2" t="s">
        <v>18</v>
      </c>
      <c r="U336" s="2" t="s">
        <v>248</v>
      </c>
      <c r="V336" s="2" t="s">
        <v>31</v>
      </c>
      <c r="W336" s="2" t="s">
        <v>320</v>
      </c>
      <c r="X336" s="2" t="s">
        <v>47</v>
      </c>
      <c r="Y336" s="2" t="s">
        <v>912</v>
      </c>
      <c r="Z336" s="2" t="s">
        <v>46</v>
      </c>
      <c r="AA336" s="2" t="s">
        <v>1931</v>
      </c>
      <c r="AB336" s="2" t="s">
        <v>1389</v>
      </c>
      <c r="AC336" s="2" t="s">
        <v>3093</v>
      </c>
      <c r="AD336" s="2" t="s">
        <v>2627</v>
      </c>
      <c r="AE336" s="2" t="s">
        <v>2627</v>
      </c>
      <c r="AF336" s="17" t="s">
        <v>3096</v>
      </c>
    </row>
    <row r="337" spans="1:32" ht="13.9" customHeight="1">
      <c r="A337" s="2">
        <v>336</v>
      </c>
      <c r="B337" s="2" t="s">
        <v>2625</v>
      </c>
      <c r="C337" s="2" t="s">
        <v>1430</v>
      </c>
      <c r="D337" s="2" t="s">
        <v>2358</v>
      </c>
      <c r="E337" s="2" t="s">
        <v>3015</v>
      </c>
      <c r="F337" s="2" t="s">
        <v>2641</v>
      </c>
      <c r="G337" s="12">
        <v>44683</v>
      </c>
      <c r="H337" s="2" t="s">
        <v>3112</v>
      </c>
      <c r="I337" s="2" t="s">
        <v>131</v>
      </c>
      <c r="J337" s="2" t="s">
        <v>34</v>
      </c>
      <c r="K337" s="2" t="s">
        <v>1431</v>
      </c>
      <c r="L337" s="2" t="s">
        <v>11</v>
      </c>
      <c r="M337" s="2" t="s">
        <v>696</v>
      </c>
      <c r="N337" s="2" t="s">
        <v>13</v>
      </c>
      <c r="O337" s="2" t="s">
        <v>108</v>
      </c>
      <c r="P337" s="2" t="s">
        <v>314</v>
      </c>
      <c r="Q337" s="2" t="s">
        <v>507</v>
      </c>
      <c r="R337" s="2" t="s">
        <v>13</v>
      </c>
      <c r="S337" s="2" t="s">
        <v>370</v>
      </c>
      <c r="T337" s="2" t="s">
        <v>18</v>
      </c>
      <c r="U337" s="2" t="s">
        <v>256</v>
      </c>
      <c r="V337" s="2" t="s">
        <v>77</v>
      </c>
      <c r="W337" s="2" t="s">
        <v>831</v>
      </c>
      <c r="X337" s="2" t="s">
        <v>31</v>
      </c>
      <c r="Y337" s="2" t="s">
        <v>663</v>
      </c>
      <c r="Z337" s="2" t="s">
        <v>46</v>
      </c>
      <c r="AA337" s="2" t="s">
        <v>936</v>
      </c>
      <c r="AB337" s="2" t="s">
        <v>1263</v>
      </c>
      <c r="AC337" s="2" t="s">
        <v>3093</v>
      </c>
      <c r="AD337" s="2" t="s">
        <v>3093</v>
      </c>
      <c r="AE337" s="2" t="s">
        <v>3094</v>
      </c>
      <c r="AF337" s="17" t="s">
        <v>3096</v>
      </c>
    </row>
    <row r="338" spans="1:32" ht="13.9" customHeight="1">
      <c r="A338" s="2">
        <v>337</v>
      </c>
      <c r="B338" s="2" t="s">
        <v>2625</v>
      </c>
      <c r="C338" s="2" t="s">
        <v>1807</v>
      </c>
      <c r="D338" s="2" t="s">
        <v>2461</v>
      </c>
      <c r="E338" s="2" t="s">
        <v>3016</v>
      </c>
      <c r="F338" s="2" t="s">
        <v>2641</v>
      </c>
      <c r="G338" s="12">
        <v>44682</v>
      </c>
      <c r="H338" s="2" t="s">
        <v>3112</v>
      </c>
      <c r="I338" s="2" t="s">
        <v>24</v>
      </c>
      <c r="J338" s="2" t="s">
        <v>39</v>
      </c>
      <c r="K338" s="2" t="s">
        <v>1306</v>
      </c>
      <c r="L338" s="2" t="s">
        <v>10</v>
      </c>
      <c r="M338" s="2" t="s">
        <v>1453</v>
      </c>
      <c r="N338" s="2" t="s">
        <v>10</v>
      </c>
      <c r="O338" s="2" t="s">
        <v>514</v>
      </c>
      <c r="P338" s="2" t="s">
        <v>13</v>
      </c>
      <c r="Q338" s="2" t="s">
        <v>368</v>
      </c>
      <c r="R338" s="2" t="s">
        <v>10</v>
      </c>
      <c r="S338" s="2" t="s">
        <v>542</v>
      </c>
      <c r="T338" s="2" t="s">
        <v>8</v>
      </c>
      <c r="U338" s="2" t="s">
        <v>172</v>
      </c>
      <c r="V338" s="2" t="s">
        <v>31</v>
      </c>
      <c r="W338" s="2" t="s">
        <v>9</v>
      </c>
      <c r="X338" s="2" t="s">
        <v>47</v>
      </c>
      <c r="Y338" s="2" t="s">
        <v>624</v>
      </c>
      <c r="Z338" s="2" t="s">
        <v>72</v>
      </c>
      <c r="AA338" s="2" t="s">
        <v>1518</v>
      </c>
      <c r="AB338" s="2" t="s">
        <v>1092</v>
      </c>
      <c r="AC338" s="2" t="s">
        <v>3093</v>
      </c>
      <c r="AD338" s="2" t="s">
        <v>2627</v>
      </c>
      <c r="AE338" s="2" t="s">
        <v>3093</v>
      </c>
      <c r="AF338" s="17" t="s">
        <v>3096</v>
      </c>
    </row>
    <row r="339" spans="1:32" ht="13.9" customHeight="1">
      <c r="A339" s="2">
        <v>338</v>
      </c>
      <c r="B339" s="2" t="s">
        <v>2625</v>
      </c>
      <c r="C339" s="2" t="s">
        <v>1286</v>
      </c>
      <c r="D339" s="2" t="s">
        <v>2326</v>
      </c>
      <c r="E339" s="2" t="s">
        <v>3017</v>
      </c>
      <c r="F339" s="2" t="s">
        <v>2639</v>
      </c>
      <c r="G339" s="12">
        <v>44680</v>
      </c>
      <c r="H339" s="2" t="s">
        <v>3112</v>
      </c>
      <c r="I339" s="2" t="s">
        <v>149</v>
      </c>
      <c r="J339" s="2" t="s">
        <v>26</v>
      </c>
      <c r="K339" s="2" t="s">
        <v>1266</v>
      </c>
      <c r="L339" s="2" t="s">
        <v>13</v>
      </c>
      <c r="M339" s="2" t="s">
        <v>1227</v>
      </c>
      <c r="N339" s="2" t="s">
        <v>13</v>
      </c>
      <c r="O339" s="2" t="s">
        <v>355</v>
      </c>
      <c r="P339" s="2" t="s">
        <v>502</v>
      </c>
      <c r="Q339" s="2" t="s">
        <v>621</v>
      </c>
      <c r="R339" s="2" t="s">
        <v>60</v>
      </c>
      <c r="S339" s="2" t="s">
        <v>545</v>
      </c>
      <c r="T339" s="2" t="s">
        <v>21</v>
      </c>
      <c r="U339" s="2" t="s">
        <v>583</v>
      </c>
      <c r="V339" s="2" t="s">
        <v>37</v>
      </c>
      <c r="W339" s="2" t="s">
        <v>257</v>
      </c>
      <c r="X339" s="2" t="s">
        <v>31</v>
      </c>
      <c r="Y339" s="2" t="s">
        <v>515</v>
      </c>
      <c r="Z339" s="2" t="s">
        <v>29</v>
      </c>
      <c r="AA339" s="2" t="s">
        <v>1288</v>
      </c>
      <c r="AB339" s="2" t="s">
        <v>1287</v>
      </c>
      <c r="AC339" s="2" t="s">
        <v>3093</v>
      </c>
      <c r="AD339" s="2" t="s">
        <v>3093</v>
      </c>
      <c r="AE339" s="2" t="s">
        <v>3094</v>
      </c>
      <c r="AF339" s="17" t="s">
        <v>3115</v>
      </c>
    </row>
    <row r="340" spans="1:32" ht="13.9" customHeight="1">
      <c r="A340" s="2">
        <v>339</v>
      </c>
      <c r="B340" s="2" t="s">
        <v>2625</v>
      </c>
      <c r="C340" s="2" t="s">
        <v>2096</v>
      </c>
      <c r="D340" s="2" t="s">
        <v>2578</v>
      </c>
      <c r="E340" s="2" t="s">
        <v>3018</v>
      </c>
      <c r="F340" s="2" t="s">
        <v>2641</v>
      </c>
      <c r="G340" s="12">
        <v>44683</v>
      </c>
      <c r="H340" s="2" t="s">
        <v>3112</v>
      </c>
      <c r="I340" s="2" t="s">
        <v>203</v>
      </c>
      <c r="J340" s="2" t="s">
        <v>39</v>
      </c>
      <c r="K340" s="2" t="s">
        <v>1164</v>
      </c>
      <c r="L340" s="2" t="s">
        <v>10</v>
      </c>
      <c r="M340" s="2" t="s">
        <v>393</v>
      </c>
      <c r="N340" s="2" t="s">
        <v>11</v>
      </c>
      <c r="O340" s="2" t="s">
        <v>386</v>
      </c>
      <c r="P340" s="2" t="s">
        <v>60</v>
      </c>
      <c r="Q340" s="2" t="s">
        <v>237</v>
      </c>
      <c r="R340" s="2" t="s">
        <v>11</v>
      </c>
      <c r="S340" s="2" t="s">
        <v>359</v>
      </c>
      <c r="T340" s="2" t="s">
        <v>18</v>
      </c>
      <c r="U340" s="2" t="s">
        <v>80</v>
      </c>
      <c r="V340" s="2" t="s">
        <v>77</v>
      </c>
      <c r="W340" s="2" t="s">
        <v>98</v>
      </c>
      <c r="X340" s="2" t="s">
        <v>77</v>
      </c>
      <c r="Y340" s="2" t="s">
        <v>894</v>
      </c>
      <c r="Z340" s="2" t="s">
        <v>35</v>
      </c>
      <c r="AA340" s="2" t="s">
        <v>2097</v>
      </c>
      <c r="AB340" s="2" t="s">
        <v>1805</v>
      </c>
      <c r="AC340" s="2" t="s">
        <v>3093</v>
      </c>
      <c r="AD340" s="2" t="s">
        <v>3093</v>
      </c>
      <c r="AE340" s="2" t="s">
        <v>3093</v>
      </c>
      <c r="AF340" s="17" t="s">
        <v>3096</v>
      </c>
    </row>
    <row r="341" spans="1:32" ht="13.9" customHeight="1">
      <c r="A341" s="2">
        <v>340</v>
      </c>
      <c r="B341" s="2" t="s">
        <v>2625</v>
      </c>
      <c r="C341" s="2" t="s">
        <v>2026</v>
      </c>
      <c r="D341" s="2" t="s">
        <v>2548</v>
      </c>
      <c r="E341" s="2" t="s">
        <v>3019</v>
      </c>
      <c r="F341" s="2" t="s">
        <v>2658</v>
      </c>
      <c r="G341" s="12">
        <v>44681</v>
      </c>
      <c r="H341" s="2" t="s">
        <v>3112</v>
      </c>
      <c r="I341" s="2" t="s">
        <v>537</v>
      </c>
      <c r="J341" s="2" t="s">
        <v>55</v>
      </c>
      <c r="K341" s="2" t="s">
        <v>1121</v>
      </c>
      <c r="L341" s="2" t="s">
        <v>10</v>
      </c>
      <c r="M341" s="2" t="s">
        <v>1819</v>
      </c>
      <c r="N341" s="2" t="s">
        <v>10</v>
      </c>
      <c r="O341" s="2" t="s">
        <v>287</v>
      </c>
      <c r="P341" s="2" t="s">
        <v>314</v>
      </c>
      <c r="Q341" s="2" t="s">
        <v>413</v>
      </c>
      <c r="R341" s="2" t="s">
        <v>11</v>
      </c>
      <c r="S341" s="2" t="s">
        <v>575</v>
      </c>
      <c r="T341" s="2" t="s">
        <v>8</v>
      </c>
      <c r="U341" s="2" t="s">
        <v>364</v>
      </c>
      <c r="V341" s="2" t="s">
        <v>77</v>
      </c>
      <c r="W341" s="2" t="s">
        <v>270</v>
      </c>
      <c r="X341" s="2" t="s">
        <v>47</v>
      </c>
      <c r="Y341" s="2" t="s">
        <v>555</v>
      </c>
      <c r="Z341" s="2" t="s">
        <v>46</v>
      </c>
      <c r="AA341" s="2" t="s">
        <v>1820</v>
      </c>
      <c r="AB341" s="2" t="s">
        <v>2027</v>
      </c>
      <c r="AC341" s="2" t="s">
        <v>3093</v>
      </c>
      <c r="AD341" s="2" t="s">
        <v>3094</v>
      </c>
      <c r="AE341" s="2" t="s">
        <v>3093</v>
      </c>
      <c r="AF341" s="17" t="s">
        <v>3096</v>
      </c>
    </row>
    <row r="342" spans="1:32" ht="13.9" customHeight="1">
      <c r="A342" s="2">
        <v>341</v>
      </c>
      <c r="B342" s="2" t="s">
        <v>2625</v>
      </c>
      <c r="C342" s="2" t="s">
        <v>1737</v>
      </c>
      <c r="D342" s="2" t="s">
        <v>2440</v>
      </c>
      <c r="E342" s="2" t="s">
        <v>3020</v>
      </c>
      <c r="F342" s="2" t="s">
        <v>2658</v>
      </c>
      <c r="G342" s="12">
        <v>44690</v>
      </c>
      <c r="H342" s="2" t="s">
        <v>3113</v>
      </c>
      <c r="I342" s="2" t="s">
        <v>221</v>
      </c>
      <c r="J342" s="2" t="s">
        <v>26</v>
      </c>
      <c r="K342" s="2" t="s">
        <v>511</v>
      </c>
      <c r="L342" s="2" t="s">
        <v>13</v>
      </c>
      <c r="M342" s="2" t="s">
        <v>1739</v>
      </c>
      <c r="N342" s="2" t="s">
        <v>11</v>
      </c>
      <c r="O342" s="2" t="s">
        <v>220</v>
      </c>
      <c r="P342" s="2" t="s">
        <v>13</v>
      </c>
      <c r="Q342" s="2" t="s">
        <v>14</v>
      </c>
      <c r="R342" s="2" t="s">
        <v>11</v>
      </c>
      <c r="S342" s="2" t="s">
        <v>547</v>
      </c>
      <c r="T342" s="2" t="s">
        <v>16</v>
      </c>
      <c r="U342" s="2" t="s">
        <v>237</v>
      </c>
      <c r="V342" s="2" t="s">
        <v>8</v>
      </c>
      <c r="W342" s="2" t="s">
        <v>579</v>
      </c>
      <c r="X342" s="2" t="s">
        <v>29</v>
      </c>
      <c r="Y342" s="2" t="s">
        <v>684</v>
      </c>
      <c r="Z342" s="2" t="s">
        <v>18</v>
      </c>
      <c r="AA342" s="2" t="s">
        <v>1740</v>
      </c>
      <c r="AB342" s="2" t="s">
        <v>1738</v>
      </c>
      <c r="AC342" s="2" t="s">
        <v>3094</v>
      </c>
      <c r="AD342" s="2" t="s">
        <v>3093</v>
      </c>
      <c r="AE342" s="2" t="s">
        <v>3093</v>
      </c>
      <c r="AF342" s="17" t="s">
        <v>3096</v>
      </c>
    </row>
    <row r="343" spans="1:32" ht="13.9" customHeight="1">
      <c r="A343" s="2">
        <v>342</v>
      </c>
      <c r="B343" s="2" t="s">
        <v>2625</v>
      </c>
      <c r="C343" s="2" t="s">
        <v>1976</v>
      </c>
      <c r="D343" s="2" t="s">
        <v>2528</v>
      </c>
      <c r="E343" s="2" t="s">
        <v>3021</v>
      </c>
      <c r="F343" s="2" t="s">
        <v>2644</v>
      </c>
      <c r="G343" s="12">
        <v>44735</v>
      </c>
      <c r="H343" s="2" t="s">
        <v>3112</v>
      </c>
      <c r="I343" s="2" t="s">
        <v>501</v>
      </c>
      <c r="J343" s="2" t="s">
        <v>66</v>
      </c>
      <c r="K343" s="2" t="s">
        <v>1704</v>
      </c>
      <c r="L343" s="2" t="s">
        <v>34</v>
      </c>
      <c r="M343" s="2" t="s">
        <v>1360</v>
      </c>
      <c r="N343" s="2" t="s">
        <v>66</v>
      </c>
      <c r="O343" s="2" t="s">
        <v>1414</v>
      </c>
      <c r="P343" s="2" t="s">
        <v>26</v>
      </c>
      <c r="Q343" s="2" t="s">
        <v>836</v>
      </c>
      <c r="R343" s="2" t="s">
        <v>39</v>
      </c>
      <c r="S343" s="2" t="s">
        <v>323</v>
      </c>
      <c r="T343" s="2" t="s">
        <v>8</v>
      </c>
      <c r="U343" s="2" t="s">
        <v>32</v>
      </c>
      <c r="V343" s="2" t="s">
        <v>36</v>
      </c>
      <c r="W343" s="2" t="s">
        <v>1977</v>
      </c>
      <c r="X343" s="2" t="s">
        <v>86</v>
      </c>
      <c r="Y343" s="2" t="s">
        <v>106</v>
      </c>
      <c r="Z343" s="2" t="s">
        <v>23</v>
      </c>
      <c r="AA343" s="2" t="s">
        <v>1978</v>
      </c>
      <c r="AB343" s="2" t="s">
        <v>1574</v>
      </c>
      <c r="AC343" s="2" t="s">
        <v>3093</v>
      </c>
      <c r="AD343" s="2" t="s">
        <v>2627</v>
      </c>
      <c r="AE343" s="2" t="s">
        <v>3093</v>
      </c>
      <c r="AF343" s="17" t="s">
        <v>3115</v>
      </c>
    </row>
    <row r="344" spans="1:32" ht="13.9" customHeight="1">
      <c r="A344" s="2">
        <v>343</v>
      </c>
      <c r="B344" s="2" t="s">
        <v>2625</v>
      </c>
      <c r="C344" s="2" t="s">
        <v>2110</v>
      </c>
      <c r="D344" s="2" t="s">
        <v>2582</v>
      </c>
      <c r="E344" s="2" t="s">
        <v>3022</v>
      </c>
      <c r="F344" s="2" t="s">
        <v>2644</v>
      </c>
      <c r="G344" s="12">
        <v>44697</v>
      </c>
      <c r="H344" s="2" t="s">
        <v>3112</v>
      </c>
      <c r="I344" s="2" t="s">
        <v>706</v>
      </c>
      <c r="J344" s="2" t="s">
        <v>16</v>
      </c>
      <c r="K344" s="2" t="s">
        <v>705</v>
      </c>
      <c r="L344" s="2" t="s">
        <v>26</v>
      </c>
      <c r="M344" s="2" t="s">
        <v>614</v>
      </c>
      <c r="N344" s="2" t="s">
        <v>26</v>
      </c>
      <c r="O344" s="2" t="s">
        <v>838</v>
      </c>
      <c r="P344" s="2" t="s">
        <v>13</v>
      </c>
      <c r="Q344" s="2" t="s">
        <v>546</v>
      </c>
      <c r="R344" s="2" t="s">
        <v>26</v>
      </c>
      <c r="S344" s="2" t="s">
        <v>372</v>
      </c>
      <c r="T344" s="2" t="s">
        <v>29</v>
      </c>
      <c r="U344" s="2" t="s">
        <v>324</v>
      </c>
      <c r="V344" s="2" t="s">
        <v>86</v>
      </c>
      <c r="W344" s="2" t="s">
        <v>376</v>
      </c>
      <c r="X344" s="2" t="s">
        <v>171</v>
      </c>
      <c r="Y344" s="2" t="s">
        <v>823</v>
      </c>
      <c r="Z344" s="2" t="s">
        <v>72</v>
      </c>
      <c r="AA344" s="2" t="s">
        <v>2111</v>
      </c>
      <c r="AB344" s="2" t="s">
        <v>2109</v>
      </c>
      <c r="AC344" s="2" t="s">
        <v>3094</v>
      </c>
      <c r="AD344" s="2" t="s">
        <v>3093</v>
      </c>
      <c r="AE344" s="2" t="s">
        <v>2627</v>
      </c>
      <c r="AF344" s="17" t="s">
        <v>3115</v>
      </c>
    </row>
    <row r="345" spans="1:32" ht="13.9" customHeight="1">
      <c r="A345" s="2">
        <v>344</v>
      </c>
      <c r="B345" s="2" t="s">
        <v>2625</v>
      </c>
      <c r="C345" s="2" t="s">
        <v>1775</v>
      </c>
      <c r="D345" s="2" t="s">
        <v>2450</v>
      </c>
      <c r="E345" s="2" t="s">
        <v>3023</v>
      </c>
      <c r="F345" s="2" t="s">
        <v>2658</v>
      </c>
      <c r="G345" s="12">
        <v>44685</v>
      </c>
      <c r="H345" s="2" t="s">
        <v>3112</v>
      </c>
      <c r="I345" s="2" t="s">
        <v>229</v>
      </c>
      <c r="J345" s="2" t="s">
        <v>16</v>
      </c>
      <c r="K345" s="2" t="s">
        <v>1778</v>
      </c>
      <c r="L345" s="2" t="s">
        <v>26</v>
      </c>
      <c r="M345" s="2" t="s">
        <v>1777</v>
      </c>
      <c r="N345" s="2" t="s">
        <v>26</v>
      </c>
      <c r="O345" s="2" t="s">
        <v>113</v>
      </c>
      <c r="P345" s="2" t="s">
        <v>13</v>
      </c>
      <c r="Q345" s="2" t="s">
        <v>259</v>
      </c>
      <c r="R345" s="2" t="s">
        <v>10</v>
      </c>
      <c r="S345" s="2" t="s">
        <v>379</v>
      </c>
      <c r="T345" s="2" t="s">
        <v>8</v>
      </c>
      <c r="U345" s="2" t="s">
        <v>364</v>
      </c>
      <c r="V345" s="2" t="s">
        <v>31</v>
      </c>
      <c r="W345" s="2" t="s">
        <v>902</v>
      </c>
      <c r="X345" s="2" t="s">
        <v>47</v>
      </c>
      <c r="Y345" s="2" t="s">
        <v>374</v>
      </c>
      <c r="Z345" s="2" t="s">
        <v>35</v>
      </c>
      <c r="AA345" s="2" t="s">
        <v>1767</v>
      </c>
      <c r="AB345" s="2" t="s">
        <v>1776</v>
      </c>
      <c r="AC345" s="2" t="s">
        <v>3093</v>
      </c>
      <c r="AD345" s="2" t="s">
        <v>3093</v>
      </c>
      <c r="AE345" s="2" t="s">
        <v>3093</v>
      </c>
      <c r="AF345" s="17" t="s">
        <v>3096</v>
      </c>
    </row>
    <row r="346" spans="1:32" ht="13.9" customHeight="1">
      <c r="A346" s="2">
        <v>345</v>
      </c>
      <c r="B346" s="2" t="s">
        <v>2625</v>
      </c>
      <c r="C346" s="2" t="s">
        <v>2087</v>
      </c>
      <c r="D346" s="2" t="s">
        <v>2574</v>
      </c>
      <c r="E346" s="2" t="s">
        <v>3024</v>
      </c>
      <c r="F346" s="2" t="s">
        <v>2640</v>
      </c>
      <c r="G346" s="12">
        <v>44682</v>
      </c>
      <c r="H346" s="2" t="s">
        <v>3112</v>
      </c>
      <c r="I346" s="2" t="s">
        <v>265</v>
      </c>
      <c r="J346" s="2" t="s">
        <v>39</v>
      </c>
      <c r="K346" s="2" t="s">
        <v>1107</v>
      </c>
      <c r="L346" s="2" t="s">
        <v>10</v>
      </c>
      <c r="M346" s="2" t="s">
        <v>1524</v>
      </c>
      <c r="N346" s="2" t="s">
        <v>10</v>
      </c>
      <c r="O346" s="2" t="s">
        <v>1215</v>
      </c>
      <c r="P346" s="2" t="s">
        <v>60</v>
      </c>
      <c r="Q346" s="2" t="s">
        <v>817</v>
      </c>
      <c r="R346" s="2" t="s">
        <v>11</v>
      </c>
      <c r="S346" s="2" t="s">
        <v>252</v>
      </c>
      <c r="T346" s="2" t="s">
        <v>8</v>
      </c>
      <c r="U346" s="2" t="s">
        <v>105</v>
      </c>
      <c r="V346" s="2" t="s">
        <v>341</v>
      </c>
      <c r="W346" s="2" t="s">
        <v>75</v>
      </c>
      <c r="X346" s="2" t="s">
        <v>341</v>
      </c>
      <c r="Y346" s="2" t="s">
        <v>782</v>
      </c>
      <c r="Z346" s="2" t="s">
        <v>72</v>
      </c>
      <c r="AA346" s="2" t="s">
        <v>2089</v>
      </c>
      <c r="AB346" s="2" t="s">
        <v>2088</v>
      </c>
      <c r="AC346" s="2" t="s">
        <v>3093</v>
      </c>
      <c r="AD346" s="2" t="s">
        <v>3094</v>
      </c>
      <c r="AE346" s="2" t="s">
        <v>3093</v>
      </c>
      <c r="AF346" s="17" t="s">
        <v>3115</v>
      </c>
    </row>
    <row r="347" spans="1:32" ht="13.9" customHeight="1">
      <c r="A347" s="2">
        <v>346</v>
      </c>
      <c r="B347" s="2" t="s">
        <v>2625</v>
      </c>
      <c r="C347" s="2" t="s">
        <v>1482</v>
      </c>
      <c r="D347" s="2" t="s">
        <v>2373</v>
      </c>
      <c r="E347" s="2" t="s">
        <v>3025</v>
      </c>
      <c r="F347" s="2" t="s">
        <v>2640</v>
      </c>
      <c r="G347" s="12">
        <v>44697</v>
      </c>
      <c r="H347" s="2" t="s">
        <v>3112</v>
      </c>
      <c r="I347" s="2" t="s">
        <v>279</v>
      </c>
      <c r="J347" s="2" t="s">
        <v>39</v>
      </c>
      <c r="K347" s="2" t="s">
        <v>987</v>
      </c>
      <c r="L347" s="2" t="s">
        <v>26</v>
      </c>
      <c r="M347" s="2" t="s">
        <v>1484</v>
      </c>
      <c r="N347" s="2" t="s">
        <v>39</v>
      </c>
      <c r="O347" s="2" t="s">
        <v>858</v>
      </c>
      <c r="P347" s="2" t="s">
        <v>11</v>
      </c>
      <c r="Q347" s="2" t="s">
        <v>14</v>
      </c>
      <c r="R347" s="2" t="s">
        <v>26</v>
      </c>
      <c r="S347" s="2" t="s">
        <v>40</v>
      </c>
      <c r="T347" s="2" t="s">
        <v>18</v>
      </c>
      <c r="U347" s="2" t="s">
        <v>520</v>
      </c>
      <c r="V347" s="2" t="s">
        <v>36</v>
      </c>
      <c r="W347" s="2" t="s">
        <v>579</v>
      </c>
      <c r="X347" s="2" t="s">
        <v>86</v>
      </c>
      <c r="Y347" s="2" t="s">
        <v>1051</v>
      </c>
      <c r="Z347" s="2" t="s">
        <v>37</v>
      </c>
      <c r="AA347" s="2" t="s">
        <v>1485</v>
      </c>
      <c r="AB347" s="2" t="s">
        <v>1483</v>
      </c>
      <c r="AC347" s="2" t="s">
        <v>3093</v>
      </c>
      <c r="AD347" s="2" t="s">
        <v>3093</v>
      </c>
      <c r="AE347" s="2" t="s">
        <v>3093</v>
      </c>
      <c r="AF347" s="17" t="s">
        <v>3115</v>
      </c>
    </row>
    <row r="348" spans="1:32" ht="13.9" customHeight="1">
      <c r="A348" s="2">
        <v>347</v>
      </c>
      <c r="B348" s="2" t="s">
        <v>2625</v>
      </c>
      <c r="C348" s="2" t="s">
        <v>1925</v>
      </c>
      <c r="D348" s="2" t="s">
        <v>2507</v>
      </c>
      <c r="E348" s="2" t="s">
        <v>3026</v>
      </c>
      <c r="F348" s="2" t="s">
        <v>2665</v>
      </c>
      <c r="G348" s="12">
        <v>44734</v>
      </c>
      <c r="H348" s="2" t="s">
        <v>3112</v>
      </c>
      <c r="I348" s="2" t="s">
        <v>346</v>
      </c>
      <c r="J348" s="2" t="s">
        <v>57</v>
      </c>
      <c r="K348" s="2" t="s">
        <v>206</v>
      </c>
      <c r="L348" s="2" t="s">
        <v>66</v>
      </c>
      <c r="M348" s="2" t="s">
        <v>1160</v>
      </c>
      <c r="N348" s="2" t="s">
        <v>57</v>
      </c>
      <c r="O348" s="2" t="s">
        <v>968</v>
      </c>
      <c r="P348" s="2" t="s">
        <v>39</v>
      </c>
      <c r="Q348" s="2" t="s">
        <v>363</v>
      </c>
      <c r="R348" s="2" t="s">
        <v>66</v>
      </c>
      <c r="S348" s="2" t="s">
        <v>327</v>
      </c>
      <c r="T348" s="2" t="s">
        <v>22</v>
      </c>
      <c r="U348" s="2" t="s">
        <v>123</v>
      </c>
      <c r="V348" s="2" t="s">
        <v>86</v>
      </c>
      <c r="W348" s="2" t="s">
        <v>464</v>
      </c>
      <c r="X348" s="2" t="s">
        <v>86</v>
      </c>
      <c r="Y348" s="2" t="s">
        <v>958</v>
      </c>
      <c r="Z348" s="2" t="s">
        <v>31</v>
      </c>
      <c r="AA348" s="2" t="s">
        <v>1786</v>
      </c>
      <c r="AB348" s="2" t="s">
        <v>1454</v>
      </c>
      <c r="AC348" s="2" t="s">
        <v>3093</v>
      </c>
      <c r="AD348" s="2" t="s">
        <v>3093</v>
      </c>
      <c r="AE348" s="2" t="s">
        <v>3093</v>
      </c>
      <c r="AF348" s="17" t="s">
        <v>3115</v>
      </c>
    </row>
    <row r="349" spans="1:32" ht="13.9" customHeight="1">
      <c r="A349" s="2">
        <v>348</v>
      </c>
      <c r="B349" s="2" t="s">
        <v>2625</v>
      </c>
      <c r="C349" s="2" t="s">
        <v>2191</v>
      </c>
      <c r="D349" s="2" t="s">
        <v>2613</v>
      </c>
      <c r="E349" s="2" t="s">
        <v>3027</v>
      </c>
      <c r="F349" s="2" t="s">
        <v>2645</v>
      </c>
      <c r="G349" s="12">
        <v>44681</v>
      </c>
      <c r="H349" s="2" t="s">
        <v>3112</v>
      </c>
      <c r="I349" s="2" t="s">
        <v>101</v>
      </c>
      <c r="J349" s="2" t="s">
        <v>39</v>
      </c>
      <c r="K349" s="2" t="s">
        <v>1155</v>
      </c>
      <c r="L349" s="2" t="s">
        <v>10</v>
      </c>
      <c r="M349" s="2" t="s">
        <v>2034</v>
      </c>
      <c r="N349" s="2" t="s">
        <v>11</v>
      </c>
      <c r="O349" s="2" t="s">
        <v>894</v>
      </c>
      <c r="P349" s="2" t="s">
        <v>60</v>
      </c>
      <c r="Q349" s="2" t="s">
        <v>94</v>
      </c>
      <c r="R349" s="2" t="s">
        <v>11</v>
      </c>
      <c r="S349" s="2" t="s">
        <v>894</v>
      </c>
      <c r="T349" s="2" t="s">
        <v>8</v>
      </c>
      <c r="U349" s="2" t="s">
        <v>363</v>
      </c>
      <c r="V349" s="2" t="s">
        <v>47</v>
      </c>
      <c r="W349" s="2" t="s">
        <v>1074</v>
      </c>
      <c r="X349" s="2" t="s">
        <v>36</v>
      </c>
      <c r="Y349" s="2" t="s">
        <v>622</v>
      </c>
      <c r="Z349" s="2" t="s">
        <v>35</v>
      </c>
      <c r="AA349" s="2" t="s">
        <v>2192</v>
      </c>
      <c r="AB349" s="2" t="s">
        <v>1971</v>
      </c>
      <c r="AC349" s="2" t="s">
        <v>3093</v>
      </c>
      <c r="AD349" s="2" t="s">
        <v>3093</v>
      </c>
      <c r="AE349" s="2" t="s">
        <v>2627</v>
      </c>
      <c r="AF349" s="17" t="s">
        <v>3096</v>
      </c>
    </row>
    <row r="350" spans="1:32" ht="13.9" customHeight="1">
      <c r="A350" s="2">
        <v>349</v>
      </c>
      <c r="B350" s="2" t="s">
        <v>2625</v>
      </c>
      <c r="C350" s="2" t="s">
        <v>1975</v>
      </c>
      <c r="D350" s="2" t="s">
        <v>2527</v>
      </c>
      <c r="E350" s="2" t="s">
        <v>3028</v>
      </c>
      <c r="F350" s="2" t="s">
        <v>2661</v>
      </c>
      <c r="G350" s="12">
        <v>44731</v>
      </c>
      <c r="H350" s="2" t="s">
        <v>3112</v>
      </c>
      <c r="I350" s="2" t="s">
        <v>537</v>
      </c>
      <c r="J350" s="2" t="s">
        <v>18</v>
      </c>
      <c r="K350" s="2" t="s">
        <v>623</v>
      </c>
      <c r="L350" s="2" t="s">
        <v>16</v>
      </c>
      <c r="M350" s="2" t="s">
        <v>1173</v>
      </c>
      <c r="N350" s="2" t="s">
        <v>8</v>
      </c>
      <c r="O350" s="2" t="s">
        <v>462</v>
      </c>
      <c r="P350" s="2" t="s">
        <v>55</v>
      </c>
      <c r="Q350" s="2" t="s">
        <v>172</v>
      </c>
      <c r="R350" s="2" t="s">
        <v>21</v>
      </c>
      <c r="S350" s="2" t="s">
        <v>491</v>
      </c>
      <c r="T350" s="2" t="s">
        <v>46</v>
      </c>
      <c r="U350" s="2" t="s">
        <v>342</v>
      </c>
      <c r="V350" s="2" t="s">
        <v>86</v>
      </c>
      <c r="W350" s="2" t="s">
        <v>1020</v>
      </c>
      <c r="X350" s="2" t="s">
        <v>171</v>
      </c>
      <c r="Y350" s="2" t="s">
        <v>1074</v>
      </c>
      <c r="Z350" s="2" t="s">
        <v>36</v>
      </c>
      <c r="AA350" s="2" t="s">
        <v>1022</v>
      </c>
      <c r="AB350" s="2" t="s">
        <v>1574</v>
      </c>
      <c r="AC350" s="2" t="s">
        <v>3094</v>
      </c>
      <c r="AD350" s="2" t="s">
        <v>3093</v>
      </c>
      <c r="AE350" s="2" t="s">
        <v>3094</v>
      </c>
      <c r="AF350" s="17" t="s">
        <v>3096</v>
      </c>
    </row>
    <row r="351" spans="1:32" ht="13.9" customHeight="1">
      <c r="A351" s="2">
        <v>350</v>
      </c>
      <c r="B351" s="2" t="s">
        <v>2625</v>
      </c>
      <c r="C351" s="2" t="s">
        <v>1310</v>
      </c>
      <c r="D351" s="2" t="s">
        <v>2332</v>
      </c>
      <c r="E351" s="2" t="s">
        <v>3029</v>
      </c>
      <c r="F351" s="2" t="s">
        <v>2656</v>
      </c>
      <c r="G351" s="12">
        <v>44720</v>
      </c>
      <c r="H351" s="2" t="s">
        <v>3112</v>
      </c>
      <c r="I351" s="2" t="s">
        <v>551</v>
      </c>
      <c r="J351" s="2" t="s">
        <v>16</v>
      </c>
      <c r="K351" s="2" t="s">
        <v>1314</v>
      </c>
      <c r="L351" s="2" t="s">
        <v>55</v>
      </c>
      <c r="M351" s="2" t="s">
        <v>1311</v>
      </c>
      <c r="N351" s="2" t="s">
        <v>57</v>
      </c>
      <c r="O351" s="2" t="s">
        <v>515</v>
      </c>
      <c r="P351" s="2" t="s">
        <v>39</v>
      </c>
      <c r="Q351" s="2" t="s">
        <v>1312</v>
      </c>
      <c r="R351" s="2" t="s">
        <v>66</v>
      </c>
      <c r="S351" s="2" t="s">
        <v>198</v>
      </c>
      <c r="T351" s="2" t="s">
        <v>29</v>
      </c>
      <c r="U351" s="2" t="s">
        <v>185</v>
      </c>
      <c r="V351" s="2" t="s">
        <v>31</v>
      </c>
      <c r="W351" s="2" t="s">
        <v>1313</v>
      </c>
      <c r="X351" s="2" t="s">
        <v>47</v>
      </c>
      <c r="Y351" s="2" t="s">
        <v>98</v>
      </c>
      <c r="Z351" s="2" t="s">
        <v>77</v>
      </c>
      <c r="AA351" s="2" t="s">
        <v>1277</v>
      </c>
      <c r="AB351" s="2" t="s">
        <v>741</v>
      </c>
      <c r="AC351" s="2" t="s">
        <v>3093</v>
      </c>
      <c r="AD351" s="2" t="s">
        <v>3093</v>
      </c>
      <c r="AE351" s="2" t="s">
        <v>3093</v>
      </c>
      <c r="AF351" s="17" t="s">
        <v>3115</v>
      </c>
    </row>
    <row r="352" spans="1:32" ht="13.9" customHeight="1">
      <c r="A352" s="2">
        <v>351</v>
      </c>
      <c r="B352" s="2" t="s">
        <v>2625</v>
      </c>
      <c r="C352" s="2" t="s">
        <v>1257</v>
      </c>
      <c r="D352" s="2" t="s">
        <v>2321</v>
      </c>
      <c r="E352" s="2" t="s">
        <v>3030</v>
      </c>
      <c r="F352" s="2" t="s">
        <v>2665</v>
      </c>
      <c r="G352" s="12">
        <v>44721</v>
      </c>
      <c r="H352" s="2" t="s">
        <v>3113</v>
      </c>
      <c r="I352" s="2" t="s">
        <v>274</v>
      </c>
      <c r="J352" s="2" t="s">
        <v>57</v>
      </c>
      <c r="K352" s="2" t="s">
        <v>344</v>
      </c>
      <c r="L352" s="2" t="s">
        <v>66</v>
      </c>
      <c r="M352" s="2" t="s">
        <v>927</v>
      </c>
      <c r="N352" s="2" t="s">
        <v>57</v>
      </c>
      <c r="O352" s="2" t="s">
        <v>816</v>
      </c>
      <c r="P352" s="2" t="s">
        <v>39</v>
      </c>
      <c r="Q352" s="2" t="s">
        <v>210</v>
      </c>
      <c r="R352" s="2" t="s">
        <v>16</v>
      </c>
      <c r="S352" s="2" t="s">
        <v>306</v>
      </c>
      <c r="T352" s="2" t="s">
        <v>29</v>
      </c>
      <c r="U352" s="2" t="s">
        <v>105</v>
      </c>
      <c r="V352" s="2" t="s">
        <v>31</v>
      </c>
      <c r="W352" s="2" t="s">
        <v>20</v>
      </c>
      <c r="X352" s="2" t="s">
        <v>31</v>
      </c>
      <c r="Y352" s="2" t="s">
        <v>416</v>
      </c>
      <c r="Z352" s="2" t="s">
        <v>23</v>
      </c>
      <c r="AA352" s="2" t="s">
        <v>1258</v>
      </c>
      <c r="AB352" s="2" t="s">
        <v>1256</v>
      </c>
      <c r="AC352" s="2" t="s">
        <v>3093</v>
      </c>
      <c r="AD352" s="2" t="s">
        <v>3093</v>
      </c>
      <c r="AE352" s="2" t="s">
        <v>3094</v>
      </c>
      <c r="AF352" s="17" t="s">
        <v>3115</v>
      </c>
    </row>
    <row r="353" spans="1:32" ht="13.9" customHeight="1">
      <c r="A353" s="2">
        <v>352</v>
      </c>
      <c r="B353" s="2" t="s">
        <v>2625</v>
      </c>
      <c r="C353" s="2" t="s">
        <v>1535</v>
      </c>
      <c r="D353" s="2" t="s">
        <v>2384</v>
      </c>
      <c r="E353" s="2" t="s">
        <v>3031</v>
      </c>
      <c r="F353" s="2" t="s">
        <v>2656</v>
      </c>
      <c r="G353" s="12">
        <v>44736</v>
      </c>
      <c r="H353" s="2" t="s">
        <v>3112</v>
      </c>
      <c r="I353" s="2" t="s">
        <v>633</v>
      </c>
      <c r="J353" s="2" t="s">
        <v>16</v>
      </c>
      <c r="K353" s="2" t="s">
        <v>701</v>
      </c>
      <c r="L353" s="2" t="s">
        <v>66</v>
      </c>
      <c r="M353" s="2" t="s">
        <v>1537</v>
      </c>
      <c r="N353" s="2" t="s">
        <v>57</v>
      </c>
      <c r="O353" s="2" t="s">
        <v>876</v>
      </c>
      <c r="P353" s="2" t="s">
        <v>39</v>
      </c>
      <c r="Q353" s="2" t="s">
        <v>296</v>
      </c>
      <c r="R353" s="2" t="s">
        <v>16</v>
      </c>
      <c r="S353" s="2" t="s">
        <v>1538</v>
      </c>
      <c r="T353" s="2" t="s">
        <v>22</v>
      </c>
      <c r="U353" s="2" t="s">
        <v>296</v>
      </c>
      <c r="V353" s="2" t="s">
        <v>86</v>
      </c>
      <c r="W353" s="2" t="s">
        <v>1386</v>
      </c>
      <c r="X353" s="2" t="s">
        <v>171</v>
      </c>
      <c r="Y353" s="2" t="s">
        <v>462</v>
      </c>
      <c r="Z353" s="2" t="s">
        <v>47</v>
      </c>
      <c r="AA353" s="2" t="s">
        <v>1539</v>
      </c>
      <c r="AB353" s="2" t="s">
        <v>1536</v>
      </c>
      <c r="AC353" s="2" t="s">
        <v>3093</v>
      </c>
      <c r="AD353" s="2" t="s">
        <v>3093</v>
      </c>
      <c r="AE353" s="2" t="s">
        <v>2627</v>
      </c>
      <c r="AF353" s="17" t="s">
        <v>3115</v>
      </c>
    </row>
    <row r="354" spans="1:32" ht="13.9" customHeight="1">
      <c r="A354" s="2">
        <v>353</v>
      </c>
      <c r="B354" s="2" t="s">
        <v>2625</v>
      </c>
      <c r="C354" s="2" t="s">
        <v>2127</v>
      </c>
      <c r="D354" s="2" t="s">
        <v>2588</v>
      </c>
      <c r="E354" s="2" t="s">
        <v>3032</v>
      </c>
      <c r="F354" s="2" t="s">
        <v>2642</v>
      </c>
      <c r="G354" s="12">
        <v>44686</v>
      </c>
      <c r="H354" s="2" t="s">
        <v>3112</v>
      </c>
      <c r="I354" s="2" t="s">
        <v>1055</v>
      </c>
      <c r="J354" s="2" t="s">
        <v>16</v>
      </c>
      <c r="K354" s="2" t="s">
        <v>1077</v>
      </c>
      <c r="L354" s="2" t="s">
        <v>55</v>
      </c>
      <c r="M354" s="2" t="s">
        <v>1578</v>
      </c>
      <c r="N354" s="2" t="s">
        <v>39</v>
      </c>
      <c r="O354" s="2" t="s">
        <v>98</v>
      </c>
      <c r="P354" s="2" t="s">
        <v>10</v>
      </c>
      <c r="Q354" s="2" t="s">
        <v>112</v>
      </c>
      <c r="R354" s="2" t="s">
        <v>39</v>
      </c>
      <c r="S354" s="2" t="s">
        <v>603</v>
      </c>
      <c r="T354" s="2" t="s">
        <v>22</v>
      </c>
      <c r="U354" s="2" t="s">
        <v>401</v>
      </c>
      <c r="V354" s="2" t="s">
        <v>31</v>
      </c>
      <c r="W354" s="2" t="s">
        <v>169</v>
      </c>
      <c r="X354" s="2" t="s">
        <v>47</v>
      </c>
      <c r="Y354" s="2" t="s">
        <v>1111</v>
      </c>
      <c r="Z354" s="2" t="s">
        <v>37</v>
      </c>
      <c r="AA354" s="2" t="s">
        <v>2128</v>
      </c>
      <c r="AB354" s="2" t="s">
        <v>2003</v>
      </c>
      <c r="AC354" s="2" t="s">
        <v>3094</v>
      </c>
      <c r="AD354" s="2" t="s">
        <v>3093</v>
      </c>
      <c r="AE354" s="2" t="s">
        <v>3093</v>
      </c>
      <c r="AF354" s="17" t="s">
        <v>3115</v>
      </c>
    </row>
    <row r="355" spans="1:32" ht="13.9" customHeight="1">
      <c r="A355" s="2">
        <v>354</v>
      </c>
      <c r="B355" s="2" t="s">
        <v>2625</v>
      </c>
      <c r="C355" s="2" t="s">
        <v>2173</v>
      </c>
      <c r="D355" s="2" t="s">
        <v>2606</v>
      </c>
      <c r="E355" s="2" t="s">
        <v>3033</v>
      </c>
      <c r="F355" s="2" t="s">
        <v>2656</v>
      </c>
      <c r="G355" s="12">
        <v>44728</v>
      </c>
      <c r="H355" s="2" t="s">
        <v>3112</v>
      </c>
      <c r="I355" s="2" t="s">
        <v>145</v>
      </c>
      <c r="J355" s="2" t="s">
        <v>66</v>
      </c>
      <c r="K355" s="2" t="s">
        <v>1570</v>
      </c>
      <c r="L355" s="2" t="s">
        <v>39</v>
      </c>
      <c r="M355" s="2" t="s">
        <v>937</v>
      </c>
      <c r="N355" s="2" t="s">
        <v>21</v>
      </c>
      <c r="O355" s="2" t="s">
        <v>584</v>
      </c>
      <c r="P355" s="2" t="s">
        <v>34</v>
      </c>
      <c r="Q355" s="2" t="s">
        <v>270</v>
      </c>
      <c r="R355" s="2" t="s">
        <v>66</v>
      </c>
      <c r="S355" s="2" t="s">
        <v>586</v>
      </c>
      <c r="T355" s="2" t="s">
        <v>29</v>
      </c>
      <c r="U355" s="2" t="s">
        <v>554</v>
      </c>
      <c r="V355" s="2" t="s">
        <v>341</v>
      </c>
      <c r="W355" s="2" t="s">
        <v>425</v>
      </c>
      <c r="X355" s="2" t="s">
        <v>341</v>
      </c>
      <c r="Y355" s="2" t="s">
        <v>1358</v>
      </c>
      <c r="Z355" s="2" t="s">
        <v>36</v>
      </c>
      <c r="AA355" s="2" t="s">
        <v>2175</v>
      </c>
      <c r="AB355" s="2" t="s">
        <v>2174</v>
      </c>
      <c r="AC355" s="2" t="s">
        <v>3093</v>
      </c>
      <c r="AD355" s="2" t="s">
        <v>3093</v>
      </c>
      <c r="AE355" s="2" t="s">
        <v>2627</v>
      </c>
      <c r="AF355" s="17" t="s">
        <v>3115</v>
      </c>
    </row>
    <row r="356" spans="1:32" ht="13.9" customHeight="1">
      <c r="A356" s="2">
        <v>355</v>
      </c>
      <c r="B356" s="2" t="s">
        <v>2625</v>
      </c>
      <c r="C356" s="2" t="s">
        <v>1762</v>
      </c>
      <c r="D356" s="2" t="s">
        <v>2446</v>
      </c>
      <c r="E356" s="2" t="s">
        <v>3034</v>
      </c>
      <c r="F356" s="2" t="s">
        <v>2658</v>
      </c>
      <c r="G356" s="12">
        <v>44681</v>
      </c>
      <c r="H356" s="2" t="s">
        <v>3112</v>
      </c>
      <c r="I356" s="2" t="s">
        <v>207</v>
      </c>
      <c r="J356" s="2" t="s">
        <v>26</v>
      </c>
      <c r="K356" s="2" t="s">
        <v>564</v>
      </c>
      <c r="L356" s="2" t="s">
        <v>11</v>
      </c>
      <c r="M356" s="2" t="s">
        <v>1327</v>
      </c>
      <c r="N356" s="2" t="s">
        <v>11</v>
      </c>
      <c r="O356" s="2" t="s">
        <v>1197</v>
      </c>
      <c r="P356" s="2" t="s">
        <v>13</v>
      </c>
      <c r="Q356" s="2" t="s">
        <v>824</v>
      </c>
      <c r="R356" s="2" t="s">
        <v>11</v>
      </c>
      <c r="S356" s="2" t="s">
        <v>586</v>
      </c>
      <c r="T356" s="2" t="s">
        <v>16</v>
      </c>
      <c r="U356" s="2" t="s">
        <v>256</v>
      </c>
      <c r="V356" s="2" t="s">
        <v>18</v>
      </c>
      <c r="W356" s="2" t="s">
        <v>58</v>
      </c>
      <c r="X356" s="2" t="s">
        <v>29</v>
      </c>
      <c r="Y356" s="2" t="s">
        <v>416</v>
      </c>
      <c r="Z356" s="2" t="s">
        <v>57</v>
      </c>
      <c r="AA356" s="2" t="s">
        <v>1764</v>
      </c>
      <c r="AB356" s="2" t="s">
        <v>1763</v>
      </c>
      <c r="AC356" s="2" t="s">
        <v>3093</v>
      </c>
      <c r="AD356" s="2" t="s">
        <v>2627</v>
      </c>
      <c r="AE356" s="2" t="s">
        <v>3093</v>
      </c>
      <c r="AF356" s="17" t="s">
        <v>3096</v>
      </c>
    </row>
    <row r="357" spans="1:32" ht="13.9" customHeight="1">
      <c r="A357" s="2">
        <v>356</v>
      </c>
      <c r="B357" s="2" t="s">
        <v>2625</v>
      </c>
      <c r="C357" s="2" t="s">
        <v>1792</v>
      </c>
      <c r="D357" s="2" t="s">
        <v>2456</v>
      </c>
      <c r="E357" s="2" t="s">
        <v>3035</v>
      </c>
      <c r="F357" s="2" t="s">
        <v>2665</v>
      </c>
      <c r="G357" s="12">
        <v>44736</v>
      </c>
      <c r="H357" s="2" t="s">
        <v>3112</v>
      </c>
      <c r="I357" s="2" t="s">
        <v>392</v>
      </c>
      <c r="J357" s="2" t="s">
        <v>57</v>
      </c>
      <c r="K357" s="2" t="s">
        <v>1687</v>
      </c>
      <c r="L357" s="2" t="s">
        <v>16</v>
      </c>
      <c r="M357" s="2" t="s">
        <v>744</v>
      </c>
      <c r="N357" s="2" t="s">
        <v>18</v>
      </c>
      <c r="O357" s="2" t="s">
        <v>250</v>
      </c>
      <c r="P357" s="2" t="s">
        <v>55</v>
      </c>
      <c r="Q357" s="2" t="s">
        <v>891</v>
      </c>
      <c r="R357" s="2" t="s">
        <v>16</v>
      </c>
      <c r="S357" s="2" t="s">
        <v>939</v>
      </c>
      <c r="T357" s="2" t="s">
        <v>22</v>
      </c>
      <c r="U357" s="2" t="s">
        <v>576</v>
      </c>
      <c r="V357" s="2" t="s">
        <v>86</v>
      </c>
      <c r="W357" s="2" t="s">
        <v>1673</v>
      </c>
      <c r="X357" s="2" t="s">
        <v>171</v>
      </c>
      <c r="Y357" s="2" t="s">
        <v>487</v>
      </c>
      <c r="Z357" s="2" t="s">
        <v>31</v>
      </c>
      <c r="AA357" s="2" t="s">
        <v>1635</v>
      </c>
      <c r="AB357" s="2" t="s">
        <v>1793</v>
      </c>
      <c r="AC357" s="2" t="s">
        <v>3093</v>
      </c>
      <c r="AD357" s="2" t="s">
        <v>2627</v>
      </c>
      <c r="AE357" s="2" t="s">
        <v>3093</v>
      </c>
      <c r="AF357" s="17" t="s">
        <v>3115</v>
      </c>
    </row>
    <row r="358" spans="1:32" ht="13.9" customHeight="1">
      <c r="A358" s="2">
        <v>357</v>
      </c>
      <c r="B358" s="2" t="s">
        <v>2625</v>
      </c>
      <c r="C358" s="2" t="s">
        <v>1643</v>
      </c>
      <c r="D358" s="2" t="s">
        <v>2412</v>
      </c>
      <c r="E358" s="2" t="s">
        <v>3036</v>
      </c>
      <c r="F358" s="2" t="s">
        <v>2657</v>
      </c>
      <c r="G358" s="12">
        <v>44738</v>
      </c>
      <c r="H358" s="2" t="s">
        <v>3112</v>
      </c>
      <c r="I358" s="2" t="s">
        <v>50</v>
      </c>
      <c r="J358" s="2" t="s">
        <v>66</v>
      </c>
      <c r="K358" s="2" t="s">
        <v>1143</v>
      </c>
      <c r="L358" s="2" t="s">
        <v>34</v>
      </c>
      <c r="M358" s="2" t="s">
        <v>1221</v>
      </c>
      <c r="N358" s="2" t="s">
        <v>16</v>
      </c>
      <c r="O358" s="2" t="s">
        <v>155</v>
      </c>
      <c r="P358" s="2" t="s">
        <v>34</v>
      </c>
      <c r="Q358" s="2" t="s">
        <v>80</v>
      </c>
      <c r="R358" s="2" t="s">
        <v>55</v>
      </c>
      <c r="S358" s="2" t="s">
        <v>166</v>
      </c>
      <c r="T358" s="2" t="s">
        <v>8</v>
      </c>
      <c r="U358" s="2" t="s">
        <v>554</v>
      </c>
      <c r="V358" s="2" t="s">
        <v>328</v>
      </c>
      <c r="W358" s="2" t="s">
        <v>91</v>
      </c>
      <c r="X358" s="2" t="s">
        <v>328</v>
      </c>
      <c r="Y358" s="2" t="s">
        <v>567</v>
      </c>
      <c r="Z358" s="2" t="s">
        <v>47</v>
      </c>
      <c r="AA358" s="2" t="s">
        <v>1614</v>
      </c>
      <c r="AB358" s="2" t="s">
        <v>1518</v>
      </c>
      <c r="AC358" s="2" t="s">
        <v>3093</v>
      </c>
      <c r="AD358" s="2" t="s">
        <v>3093</v>
      </c>
      <c r="AE358" s="2" t="s">
        <v>3093</v>
      </c>
      <c r="AF358" s="17" t="s">
        <v>3115</v>
      </c>
    </row>
    <row r="359" spans="1:32" ht="13.9" customHeight="1">
      <c r="A359" s="2">
        <v>358</v>
      </c>
      <c r="B359" s="2" t="s">
        <v>2625</v>
      </c>
      <c r="C359" s="2" t="s">
        <v>1083</v>
      </c>
      <c r="D359" s="2" t="s">
        <v>2292</v>
      </c>
      <c r="E359" s="2" t="s">
        <v>3037</v>
      </c>
      <c r="F359" s="2" t="s">
        <v>2643</v>
      </c>
      <c r="G359" s="12">
        <v>44736</v>
      </c>
      <c r="H359" s="2" t="s">
        <v>3113</v>
      </c>
      <c r="I359" s="2" t="s">
        <v>279</v>
      </c>
      <c r="J359" s="2" t="s">
        <v>55</v>
      </c>
      <c r="K359" s="2" t="s">
        <v>670</v>
      </c>
      <c r="L359" s="2" t="s">
        <v>34</v>
      </c>
      <c r="M359" s="2" t="s">
        <v>1084</v>
      </c>
      <c r="N359" s="2" t="s">
        <v>55</v>
      </c>
      <c r="O359" s="2" t="s">
        <v>255</v>
      </c>
      <c r="P359" s="2" t="s">
        <v>10</v>
      </c>
      <c r="Q359" s="2" t="s">
        <v>53</v>
      </c>
      <c r="R359" s="2" t="s">
        <v>34</v>
      </c>
      <c r="S359" s="2" t="s">
        <v>158</v>
      </c>
      <c r="T359" s="2" t="s">
        <v>18</v>
      </c>
      <c r="U359" s="2" t="s">
        <v>246</v>
      </c>
      <c r="V359" s="2" t="s">
        <v>31</v>
      </c>
      <c r="W359" s="2" t="s">
        <v>869</v>
      </c>
      <c r="X359" s="2" t="s">
        <v>31</v>
      </c>
      <c r="Y359" s="2" t="s">
        <v>644</v>
      </c>
      <c r="Z359" s="2" t="s">
        <v>72</v>
      </c>
      <c r="AA359" s="2" t="s">
        <v>1085</v>
      </c>
      <c r="AB359" s="2" t="s">
        <v>1082</v>
      </c>
      <c r="AC359" s="2" t="s">
        <v>3093</v>
      </c>
      <c r="AD359" s="2" t="s">
        <v>3094</v>
      </c>
      <c r="AE359" s="2" t="s">
        <v>3093</v>
      </c>
      <c r="AF359" s="17" t="s">
        <v>3115</v>
      </c>
    </row>
    <row r="360" spans="1:32" ht="13.9" customHeight="1">
      <c r="A360" s="2">
        <v>359</v>
      </c>
      <c r="B360" s="2" t="s">
        <v>2625</v>
      </c>
      <c r="C360" s="2" t="s">
        <v>1955</v>
      </c>
      <c r="D360" s="2" t="s">
        <v>2518</v>
      </c>
      <c r="E360" s="2" t="s">
        <v>3038</v>
      </c>
      <c r="F360" s="2" t="s">
        <v>2665</v>
      </c>
      <c r="G360" s="12">
        <v>44738</v>
      </c>
      <c r="H360" s="2" t="s">
        <v>3112</v>
      </c>
      <c r="I360" s="2" t="s">
        <v>222</v>
      </c>
      <c r="J360" s="2" t="s">
        <v>8</v>
      </c>
      <c r="K360" s="2" t="s">
        <v>667</v>
      </c>
      <c r="L360" s="2" t="s">
        <v>21</v>
      </c>
      <c r="M360" s="2" t="s">
        <v>807</v>
      </c>
      <c r="N360" s="2" t="s">
        <v>8</v>
      </c>
      <c r="O360" s="2" t="s">
        <v>567</v>
      </c>
      <c r="P360" s="2" t="s">
        <v>66</v>
      </c>
      <c r="Q360" s="2" t="s">
        <v>212</v>
      </c>
      <c r="R360" s="2" t="s">
        <v>57</v>
      </c>
      <c r="S360" s="2" t="s">
        <v>542</v>
      </c>
      <c r="T360" s="2" t="s">
        <v>46</v>
      </c>
      <c r="U360" s="2" t="s">
        <v>681</v>
      </c>
      <c r="V360" s="2" t="s">
        <v>240</v>
      </c>
      <c r="W360" s="2" t="s">
        <v>117</v>
      </c>
      <c r="X360" s="2" t="s">
        <v>240</v>
      </c>
      <c r="Y360" s="2" t="s">
        <v>187</v>
      </c>
      <c r="Z360" s="2" t="s">
        <v>86</v>
      </c>
      <c r="AA360" s="2" t="s">
        <v>1956</v>
      </c>
      <c r="AB360" s="2" t="s">
        <v>1808</v>
      </c>
      <c r="AC360" s="2" t="s">
        <v>2627</v>
      </c>
      <c r="AD360" s="2" t="s">
        <v>2627</v>
      </c>
      <c r="AE360" s="2" t="s">
        <v>3093</v>
      </c>
      <c r="AF360" s="17" t="s">
        <v>3115</v>
      </c>
    </row>
    <row r="361" spans="1:32" ht="13.9" customHeight="1">
      <c r="A361" s="2">
        <v>360</v>
      </c>
      <c r="B361" s="2" t="s">
        <v>2625</v>
      </c>
      <c r="C361" s="2" t="s">
        <v>1779</v>
      </c>
      <c r="D361" s="2" t="s">
        <v>2451</v>
      </c>
      <c r="E361" s="2" t="s">
        <v>3039</v>
      </c>
      <c r="F361" s="2" t="s">
        <v>2644</v>
      </c>
      <c r="G361" s="12">
        <v>44695</v>
      </c>
      <c r="H361" s="2" t="s">
        <v>3113</v>
      </c>
      <c r="I361" s="2" t="s">
        <v>305</v>
      </c>
      <c r="J361" s="2" t="s">
        <v>16</v>
      </c>
      <c r="K361" s="2" t="s">
        <v>1132</v>
      </c>
      <c r="L361" s="2" t="s">
        <v>39</v>
      </c>
      <c r="M361" s="2" t="s">
        <v>723</v>
      </c>
      <c r="N361" s="2" t="s">
        <v>66</v>
      </c>
      <c r="O361" s="2" t="s">
        <v>1031</v>
      </c>
      <c r="P361" s="2" t="s">
        <v>26</v>
      </c>
      <c r="Q361" s="2" t="s">
        <v>308</v>
      </c>
      <c r="R361" s="2" t="s">
        <v>39</v>
      </c>
      <c r="S361" s="2" t="s">
        <v>1038</v>
      </c>
      <c r="T361" s="2" t="s">
        <v>8</v>
      </c>
      <c r="U361" s="2" t="s">
        <v>147</v>
      </c>
      <c r="V361" s="2" t="s">
        <v>36</v>
      </c>
      <c r="W361" s="2" t="s">
        <v>362</v>
      </c>
      <c r="X361" s="2" t="s">
        <v>86</v>
      </c>
      <c r="Y361" s="2" t="s">
        <v>153</v>
      </c>
      <c r="Z361" s="2" t="s">
        <v>77</v>
      </c>
      <c r="AA361" s="2" t="s">
        <v>1663</v>
      </c>
      <c r="AB361" s="2" t="s">
        <v>1776</v>
      </c>
      <c r="AC361" s="2" t="s">
        <v>2627</v>
      </c>
      <c r="AD361" s="2" t="s">
        <v>2627</v>
      </c>
      <c r="AE361" s="2" t="s">
        <v>2627</v>
      </c>
      <c r="AF361" s="17" t="s">
        <v>3115</v>
      </c>
    </row>
    <row r="362" spans="1:32" ht="13.9" customHeight="1">
      <c r="A362" s="2">
        <v>361</v>
      </c>
      <c r="B362" s="2" t="s">
        <v>2625</v>
      </c>
      <c r="C362" s="2" t="s">
        <v>1834</v>
      </c>
      <c r="D362" s="2" t="s">
        <v>2472</v>
      </c>
      <c r="E362" s="2" t="s">
        <v>3040</v>
      </c>
      <c r="F362" s="2" t="s">
        <v>2641</v>
      </c>
      <c r="G362" s="12">
        <v>44676</v>
      </c>
      <c r="H362" s="2" t="s">
        <v>3113</v>
      </c>
      <c r="I362" s="2" t="s">
        <v>222</v>
      </c>
      <c r="J362" s="2" t="s">
        <v>39</v>
      </c>
      <c r="K362" s="2" t="s">
        <v>865</v>
      </c>
      <c r="L362" s="2" t="s">
        <v>10</v>
      </c>
      <c r="M362" s="2" t="s">
        <v>1836</v>
      </c>
      <c r="N362" s="2" t="s">
        <v>11</v>
      </c>
      <c r="O362" s="2" t="s">
        <v>182</v>
      </c>
      <c r="P362" s="2" t="s">
        <v>60</v>
      </c>
      <c r="Q362" s="2" t="s">
        <v>548</v>
      </c>
      <c r="R362" s="2" t="s">
        <v>10</v>
      </c>
      <c r="S362" s="2" t="s">
        <v>155</v>
      </c>
      <c r="T362" s="2" t="s">
        <v>8</v>
      </c>
      <c r="U362" s="2" t="s">
        <v>231</v>
      </c>
      <c r="V362" s="2" t="s">
        <v>36</v>
      </c>
      <c r="W362" s="2" t="s">
        <v>1358</v>
      </c>
      <c r="X362" s="2" t="s">
        <v>36</v>
      </c>
      <c r="Y362" s="2" t="s">
        <v>1199</v>
      </c>
      <c r="Z362" s="2" t="s">
        <v>72</v>
      </c>
      <c r="AA362" s="2" t="s">
        <v>995</v>
      </c>
      <c r="AB362" s="2" t="s">
        <v>1835</v>
      </c>
      <c r="AC362" s="2" t="s">
        <v>3093</v>
      </c>
      <c r="AD362" s="2" t="s">
        <v>3094</v>
      </c>
      <c r="AE362" s="2" t="s">
        <v>3093</v>
      </c>
      <c r="AF362" s="17" t="s">
        <v>3096</v>
      </c>
    </row>
    <row r="363" spans="1:32" ht="13.9" customHeight="1">
      <c r="A363" s="2">
        <v>362</v>
      </c>
      <c r="B363" s="2" t="s">
        <v>2625</v>
      </c>
      <c r="C363" s="2" t="s">
        <v>1548</v>
      </c>
      <c r="D363" s="2" t="s">
        <v>2388</v>
      </c>
      <c r="E363" s="2" t="s">
        <v>3041</v>
      </c>
      <c r="F363" s="2" t="s">
        <v>2641</v>
      </c>
      <c r="G363" s="12">
        <v>44682</v>
      </c>
      <c r="H363" s="2" t="s">
        <v>3112</v>
      </c>
      <c r="I363" s="2" t="s">
        <v>28</v>
      </c>
      <c r="J363" s="2" t="s">
        <v>39</v>
      </c>
      <c r="K363" s="2" t="s">
        <v>616</v>
      </c>
      <c r="L363" s="2" t="s">
        <v>10</v>
      </c>
      <c r="M363" s="2" t="s">
        <v>1550</v>
      </c>
      <c r="N363" s="2" t="s">
        <v>11</v>
      </c>
      <c r="O363" s="2" t="s">
        <v>227</v>
      </c>
      <c r="P363" s="2" t="s">
        <v>60</v>
      </c>
      <c r="Q363" s="2" t="s">
        <v>413</v>
      </c>
      <c r="R363" s="2" t="s">
        <v>11</v>
      </c>
      <c r="S363" s="2" t="s">
        <v>347</v>
      </c>
      <c r="T363" s="2" t="s">
        <v>8</v>
      </c>
      <c r="U363" s="2" t="s">
        <v>150</v>
      </c>
      <c r="V363" s="2" t="s">
        <v>36</v>
      </c>
      <c r="W363" s="2" t="s">
        <v>762</v>
      </c>
      <c r="X363" s="2" t="s">
        <v>36</v>
      </c>
      <c r="Y363" s="2" t="s">
        <v>374</v>
      </c>
      <c r="Z363" s="2" t="s">
        <v>35</v>
      </c>
      <c r="AA363" s="2" t="s">
        <v>1497</v>
      </c>
      <c r="AB363" s="2" t="s">
        <v>1549</v>
      </c>
      <c r="AC363" s="2" t="s">
        <v>3093</v>
      </c>
      <c r="AD363" s="2" t="s">
        <v>3094</v>
      </c>
      <c r="AE363" s="2" t="s">
        <v>3094</v>
      </c>
      <c r="AF363" s="17" t="s">
        <v>3096</v>
      </c>
    </row>
    <row r="364" spans="1:32" ht="13.9" customHeight="1">
      <c r="A364" s="2">
        <v>363</v>
      </c>
      <c r="B364" s="2" t="s">
        <v>2625</v>
      </c>
      <c r="C364" s="2" t="s">
        <v>1928</v>
      </c>
      <c r="D364" s="2" t="s">
        <v>2509</v>
      </c>
      <c r="E364" s="2" t="s">
        <v>3042</v>
      </c>
      <c r="F364" s="2" t="s">
        <v>2658</v>
      </c>
      <c r="G364" s="12">
        <v>44684</v>
      </c>
      <c r="H364" s="2" t="s">
        <v>3113</v>
      </c>
      <c r="I364" s="2" t="s">
        <v>212</v>
      </c>
      <c r="J364" s="2" t="s">
        <v>66</v>
      </c>
      <c r="K364" s="2" t="s">
        <v>1929</v>
      </c>
      <c r="L364" s="2" t="s">
        <v>10</v>
      </c>
      <c r="M364" s="2" t="s">
        <v>1448</v>
      </c>
      <c r="N364" s="2" t="s">
        <v>11</v>
      </c>
      <c r="O364" s="2" t="s">
        <v>858</v>
      </c>
      <c r="P364" s="2" t="s">
        <v>60</v>
      </c>
      <c r="Q364" s="2" t="s">
        <v>120</v>
      </c>
      <c r="R364" s="2" t="s">
        <v>11</v>
      </c>
      <c r="S364" s="2" t="s">
        <v>684</v>
      </c>
      <c r="T364" s="2" t="s">
        <v>18</v>
      </c>
      <c r="U364" s="2" t="s">
        <v>103</v>
      </c>
      <c r="V364" s="2" t="s">
        <v>31</v>
      </c>
      <c r="W364" s="2" t="s">
        <v>105</v>
      </c>
      <c r="X364" s="2" t="s">
        <v>47</v>
      </c>
      <c r="Y364" s="2" t="s">
        <v>812</v>
      </c>
      <c r="Z364" s="2" t="s">
        <v>46</v>
      </c>
      <c r="AA364" s="2" t="s">
        <v>1930</v>
      </c>
      <c r="AB364" s="2" t="s">
        <v>1467</v>
      </c>
      <c r="AC364" s="2" t="s">
        <v>3093</v>
      </c>
      <c r="AD364" s="2" t="s">
        <v>2627</v>
      </c>
      <c r="AE364" s="2" t="s">
        <v>2627</v>
      </c>
      <c r="AF364" s="17" t="s">
        <v>3115</v>
      </c>
    </row>
    <row r="365" spans="1:32" ht="13.9" customHeight="1">
      <c r="A365" s="2">
        <v>364</v>
      </c>
      <c r="B365" s="2" t="s">
        <v>2625</v>
      </c>
      <c r="C365" s="2" t="s">
        <v>398</v>
      </c>
      <c r="D365" s="2" t="s">
        <v>2218</v>
      </c>
      <c r="E365" s="2" t="s">
        <v>3043</v>
      </c>
      <c r="F365" s="2" t="s">
        <v>2634</v>
      </c>
      <c r="G365" s="12">
        <v>44682</v>
      </c>
      <c r="H365" s="2" t="s">
        <v>3112</v>
      </c>
      <c r="I365" s="2" t="s">
        <v>259</v>
      </c>
      <c r="J365" s="2" t="s">
        <v>10</v>
      </c>
      <c r="K365" s="2" t="s">
        <v>403</v>
      </c>
      <c r="L365" s="2" t="s">
        <v>13</v>
      </c>
      <c r="M365" s="2" t="s">
        <v>399</v>
      </c>
      <c r="N365" s="2" t="s">
        <v>11</v>
      </c>
      <c r="O365" s="2" t="s">
        <v>400</v>
      </c>
      <c r="P365" s="2" t="s">
        <v>11</v>
      </c>
      <c r="Q365" s="2" t="s">
        <v>217</v>
      </c>
      <c r="R365" s="2" t="s">
        <v>11</v>
      </c>
      <c r="S365" s="2" t="s">
        <v>27</v>
      </c>
      <c r="T365" s="2" t="s">
        <v>16</v>
      </c>
      <c r="U365" s="2" t="s">
        <v>401</v>
      </c>
      <c r="V365" s="2" t="s">
        <v>29</v>
      </c>
      <c r="W365" s="2" t="s">
        <v>402</v>
      </c>
      <c r="X365" s="2" t="s">
        <v>22</v>
      </c>
      <c r="Y365" s="2" t="s">
        <v>266</v>
      </c>
      <c r="Z365" s="2" t="s">
        <v>18</v>
      </c>
      <c r="AA365" s="2" t="s">
        <v>404</v>
      </c>
      <c r="AB365" s="2" t="s">
        <v>258</v>
      </c>
      <c r="AC365" s="2" t="s">
        <v>3093</v>
      </c>
      <c r="AD365" s="2" t="s">
        <v>3093</v>
      </c>
      <c r="AE365" s="2" t="s">
        <v>3093</v>
      </c>
      <c r="AF365" s="17" t="s">
        <v>3115</v>
      </c>
    </row>
    <row r="366" spans="1:32" ht="13.9" customHeight="1">
      <c r="A366" s="2">
        <v>365</v>
      </c>
      <c r="B366" s="2" t="s">
        <v>2625</v>
      </c>
      <c r="C366" s="2" t="s">
        <v>1656</v>
      </c>
      <c r="D366" s="2" t="s">
        <v>2416</v>
      </c>
      <c r="E366" s="2" t="s">
        <v>3044</v>
      </c>
      <c r="F366" s="2" t="s">
        <v>2651</v>
      </c>
      <c r="G366" s="12">
        <v>44718</v>
      </c>
      <c r="H366" s="2" t="s">
        <v>3112</v>
      </c>
      <c r="I366" s="2" t="s">
        <v>288</v>
      </c>
      <c r="J366" s="2" t="s">
        <v>55</v>
      </c>
      <c r="K366" s="2" t="s">
        <v>415</v>
      </c>
      <c r="L366" s="2" t="s">
        <v>34</v>
      </c>
      <c r="M366" s="2" t="s">
        <v>786</v>
      </c>
      <c r="N366" s="2" t="s">
        <v>55</v>
      </c>
      <c r="O366" s="2" t="s">
        <v>155</v>
      </c>
      <c r="P366" s="2" t="s">
        <v>10</v>
      </c>
      <c r="Q366" s="2" t="s">
        <v>9</v>
      </c>
      <c r="R366" s="2" t="s">
        <v>39</v>
      </c>
      <c r="S366" s="2" t="s">
        <v>876</v>
      </c>
      <c r="T366" s="2" t="s">
        <v>18</v>
      </c>
      <c r="U366" s="2" t="s">
        <v>30</v>
      </c>
      <c r="V366" s="2" t="s">
        <v>86</v>
      </c>
      <c r="W366" s="2" t="s">
        <v>945</v>
      </c>
      <c r="X366" s="2" t="s">
        <v>171</v>
      </c>
      <c r="Y366" s="2" t="s">
        <v>348</v>
      </c>
      <c r="Z366" s="2" t="s">
        <v>77</v>
      </c>
      <c r="AA366" s="2" t="s">
        <v>1657</v>
      </c>
      <c r="AB366" s="2" t="s">
        <v>944</v>
      </c>
      <c r="AC366" s="2" t="s">
        <v>3093</v>
      </c>
      <c r="AD366" s="2" t="s">
        <v>2627</v>
      </c>
      <c r="AE366" s="2" t="s">
        <v>3093</v>
      </c>
      <c r="AF366" s="17" t="s">
        <v>3096</v>
      </c>
    </row>
    <row r="367" spans="1:32">
      <c r="A367" s="2">
        <v>366</v>
      </c>
      <c r="B367" s="2" t="s">
        <v>2625</v>
      </c>
      <c r="C367" s="2" t="s">
        <v>1907</v>
      </c>
      <c r="D367" s="2" t="s">
        <v>2499</v>
      </c>
      <c r="E367" s="2" t="s">
        <v>3045</v>
      </c>
      <c r="F367" s="2" t="s">
        <v>2658</v>
      </c>
      <c r="G367" s="12">
        <v>44687</v>
      </c>
      <c r="H367" s="2" t="s">
        <v>3112</v>
      </c>
      <c r="I367" s="2" t="s">
        <v>408</v>
      </c>
      <c r="J367" s="2" t="s">
        <v>16</v>
      </c>
      <c r="K367" s="2" t="s">
        <v>33</v>
      </c>
      <c r="L367" s="2" t="s">
        <v>34</v>
      </c>
      <c r="M367" s="2" t="s">
        <v>1247</v>
      </c>
      <c r="N367" s="2" t="s">
        <v>26</v>
      </c>
      <c r="O367" s="2" t="s">
        <v>227</v>
      </c>
      <c r="P367" s="2" t="s">
        <v>13</v>
      </c>
      <c r="Q367" s="2" t="s">
        <v>9</v>
      </c>
      <c r="R367" s="2" t="s">
        <v>26</v>
      </c>
      <c r="S367" s="2" t="s">
        <v>620</v>
      </c>
      <c r="T367" s="2" t="s">
        <v>22</v>
      </c>
      <c r="U367" s="2" t="s">
        <v>352</v>
      </c>
      <c r="V367" s="2" t="s">
        <v>36</v>
      </c>
      <c r="W367" s="2" t="s">
        <v>560</v>
      </c>
      <c r="X367" s="2" t="s">
        <v>86</v>
      </c>
      <c r="Y367" s="2" t="s">
        <v>792</v>
      </c>
      <c r="Z367" s="2" t="s">
        <v>72</v>
      </c>
      <c r="AA367" s="2" t="s">
        <v>1908</v>
      </c>
      <c r="AB367" s="2" t="s">
        <v>1411</v>
      </c>
      <c r="AC367" s="2" t="s">
        <v>3094</v>
      </c>
      <c r="AD367" s="2" t="s">
        <v>2627</v>
      </c>
      <c r="AE367" s="2" t="s">
        <v>3093</v>
      </c>
      <c r="AF367" s="17" t="s">
        <v>3115</v>
      </c>
    </row>
    <row r="368" spans="1:32">
      <c r="A368" s="2">
        <v>367</v>
      </c>
      <c r="B368" s="2" t="s">
        <v>2625</v>
      </c>
      <c r="C368" s="2" t="s">
        <v>1391</v>
      </c>
      <c r="D368" s="2" t="s">
        <v>2350</v>
      </c>
      <c r="E368" s="2" t="s">
        <v>3046</v>
      </c>
      <c r="F368" s="2" t="s">
        <v>2644</v>
      </c>
      <c r="G368" s="12">
        <v>44685</v>
      </c>
      <c r="H368" s="2" t="s">
        <v>3112</v>
      </c>
      <c r="I368" s="2" t="s">
        <v>207</v>
      </c>
      <c r="J368" s="2" t="s">
        <v>10</v>
      </c>
      <c r="K368" s="2" t="s">
        <v>1370</v>
      </c>
      <c r="L368" s="2" t="s">
        <v>60</v>
      </c>
      <c r="M368" s="2" t="s">
        <v>901</v>
      </c>
      <c r="N368" s="2" t="s">
        <v>13</v>
      </c>
      <c r="O368" s="2" t="s">
        <v>471</v>
      </c>
      <c r="P368" s="2" t="s">
        <v>60</v>
      </c>
      <c r="Q368" s="2" t="s">
        <v>192</v>
      </c>
      <c r="R368" s="2" t="s">
        <v>11</v>
      </c>
      <c r="S368" s="2" t="s">
        <v>158</v>
      </c>
      <c r="T368" s="2" t="s">
        <v>21</v>
      </c>
      <c r="U368" s="2" t="s">
        <v>276</v>
      </c>
      <c r="V368" s="2" t="s">
        <v>29</v>
      </c>
      <c r="W368" s="2" t="s">
        <v>986</v>
      </c>
      <c r="X368" s="2" t="s">
        <v>22</v>
      </c>
      <c r="Y368" s="2" t="s">
        <v>1145</v>
      </c>
      <c r="Z368" s="2" t="s">
        <v>18</v>
      </c>
      <c r="AA368" s="2" t="s">
        <v>1392</v>
      </c>
      <c r="AB368" s="2" t="s">
        <v>1390</v>
      </c>
      <c r="AC368" s="2" t="s">
        <v>3093</v>
      </c>
      <c r="AD368" s="2" t="s">
        <v>3093</v>
      </c>
      <c r="AE368" s="2" t="s">
        <v>3094</v>
      </c>
      <c r="AF368" s="17" t="s">
        <v>3115</v>
      </c>
    </row>
    <row r="369" spans="1:32">
      <c r="A369" s="2">
        <v>368</v>
      </c>
      <c r="B369" s="2" t="s">
        <v>2625</v>
      </c>
      <c r="C369" s="2" t="s">
        <v>2075</v>
      </c>
      <c r="D369" s="2" t="s">
        <v>2570</v>
      </c>
      <c r="E369" s="2" t="s">
        <v>3047</v>
      </c>
      <c r="F369" s="2" t="s">
        <v>2639</v>
      </c>
      <c r="G369" s="12">
        <v>44694</v>
      </c>
      <c r="H369" s="2" t="s">
        <v>3113</v>
      </c>
      <c r="I369" s="2" t="s">
        <v>434</v>
      </c>
      <c r="J369" s="2" t="s">
        <v>8</v>
      </c>
      <c r="K369" s="2" t="s">
        <v>1621</v>
      </c>
      <c r="L369" s="2" t="s">
        <v>16</v>
      </c>
      <c r="M369" s="2" t="s">
        <v>2077</v>
      </c>
      <c r="N369" s="2" t="s">
        <v>66</v>
      </c>
      <c r="O369" s="2" t="s">
        <v>379</v>
      </c>
      <c r="P369" s="2" t="s">
        <v>34</v>
      </c>
      <c r="Q369" s="2" t="s">
        <v>87</v>
      </c>
      <c r="R369" s="2" t="s">
        <v>55</v>
      </c>
      <c r="S369" s="2" t="s">
        <v>567</v>
      </c>
      <c r="T369" s="2" t="s">
        <v>37</v>
      </c>
      <c r="U369" s="2" t="s">
        <v>568</v>
      </c>
      <c r="V369" s="2" t="s">
        <v>240</v>
      </c>
      <c r="W369" s="2" t="s">
        <v>377</v>
      </c>
      <c r="X369" s="2" t="s">
        <v>1479</v>
      </c>
      <c r="Y369" s="2" t="s">
        <v>615</v>
      </c>
      <c r="Z369" s="2" t="s">
        <v>47</v>
      </c>
      <c r="AA369" s="2" t="s">
        <v>2033</v>
      </c>
      <c r="AB369" s="2" t="s">
        <v>2076</v>
      </c>
      <c r="AC369" s="2" t="s">
        <v>3093</v>
      </c>
      <c r="AD369" s="2" t="s">
        <v>2627</v>
      </c>
      <c r="AE369" s="2" t="s">
        <v>2627</v>
      </c>
      <c r="AF369" s="17" t="s">
        <v>3115</v>
      </c>
    </row>
    <row r="370" spans="1:32">
      <c r="A370" s="2">
        <v>369</v>
      </c>
      <c r="B370" s="2" t="s">
        <v>2625</v>
      </c>
      <c r="C370" s="2" t="s">
        <v>1200</v>
      </c>
      <c r="D370" s="2" t="s">
        <v>2310</v>
      </c>
      <c r="E370" s="2" t="s">
        <v>3048</v>
      </c>
      <c r="F370" s="2" t="s">
        <v>2640</v>
      </c>
      <c r="G370" s="12">
        <v>44691</v>
      </c>
      <c r="H370" s="2" t="s">
        <v>3113</v>
      </c>
      <c r="I370" s="2" t="s">
        <v>259</v>
      </c>
      <c r="J370" s="2" t="s">
        <v>39</v>
      </c>
      <c r="K370" s="2" t="s">
        <v>856</v>
      </c>
      <c r="L370" s="2" t="s">
        <v>10</v>
      </c>
      <c r="M370" s="2" t="s">
        <v>1201</v>
      </c>
      <c r="N370" s="2" t="s">
        <v>10</v>
      </c>
      <c r="O370" s="2" t="s">
        <v>220</v>
      </c>
      <c r="P370" s="2" t="s">
        <v>60</v>
      </c>
      <c r="Q370" s="2" t="s">
        <v>90</v>
      </c>
      <c r="R370" s="2" t="s">
        <v>11</v>
      </c>
      <c r="S370" s="2" t="s">
        <v>79</v>
      </c>
      <c r="T370" s="2" t="s">
        <v>8</v>
      </c>
      <c r="U370" s="2" t="s">
        <v>307</v>
      </c>
      <c r="V370" s="2" t="s">
        <v>341</v>
      </c>
      <c r="W370" s="2" t="s">
        <v>912</v>
      </c>
      <c r="X370" s="2" t="s">
        <v>240</v>
      </c>
      <c r="Y370" s="2" t="s">
        <v>792</v>
      </c>
      <c r="Z370" s="2" t="s">
        <v>72</v>
      </c>
      <c r="AA370" s="2" t="s">
        <v>1202</v>
      </c>
      <c r="AB370" s="2" t="s">
        <v>1198</v>
      </c>
      <c r="AC370" s="2" t="s">
        <v>3093</v>
      </c>
      <c r="AD370" s="2" t="s">
        <v>3093</v>
      </c>
      <c r="AE370" s="2" t="s">
        <v>3093</v>
      </c>
      <c r="AF370" s="17" t="s">
        <v>3115</v>
      </c>
    </row>
    <row r="371" spans="1:32">
      <c r="A371" s="2">
        <v>370</v>
      </c>
      <c r="B371" s="2" t="s">
        <v>2625</v>
      </c>
      <c r="C371" s="2" t="s">
        <v>1290</v>
      </c>
      <c r="D371" s="2" t="s">
        <v>2327</v>
      </c>
      <c r="E371" s="2" t="s">
        <v>3049</v>
      </c>
      <c r="F371" s="2" t="s">
        <v>2639</v>
      </c>
      <c r="G371" s="12">
        <v>44701</v>
      </c>
      <c r="H371" s="2" t="s">
        <v>3112</v>
      </c>
      <c r="I371" s="2" t="s">
        <v>201</v>
      </c>
      <c r="J371" s="2" t="s">
        <v>39</v>
      </c>
      <c r="K371" s="2" t="s">
        <v>1292</v>
      </c>
      <c r="L371" s="2" t="s">
        <v>26</v>
      </c>
      <c r="M371" s="2" t="s">
        <v>1291</v>
      </c>
      <c r="N371" s="2" t="s">
        <v>39</v>
      </c>
      <c r="O371" s="2" t="s">
        <v>347</v>
      </c>
      <c r="P371" s="2" t="s">
        <v>11</v>
      </c>
      <c r="Q371" s="2" t="s">
        <v>174</v>
      </c>
      <c r="R371" s="2" t="s">
        <v>26</v>
      </c>
      <c r="S371" s="2" t="s">
        <v>381</v>
      </c>
      <c r="T371" s="2" t="s">
        <v>18</v>
      </c>
      <c r="U371" s="2" t="s">
        <v>97</v>
      </c>
      <c r="V371" s="2" t="s">
        <v>77</v>
      </c>
      <c r="W371" s="2" t="s">
        <v>370</v>
      </c>
      <c r="X371" s="2" t="s">
        <v>36</v>
      </c>
      <c r="Y371" s="2" t="s">
        <v>277</v>
      </c>
      <c r="Z371" s="2" t="s">
        <v>37</v>
      </c>
      <c r="AA371" s="2" t="s">
        <v>1293</v>
      </c>
      <c r="AB371" s="2" t="s">
        <v>1289</v>
      </c>
      <c r="AC371" s="2" t="s">
        <v>3093</v>
      </c>
      <c r="AD371" s="2" t="s">
        <v>3093</v>
      </c>
      <c r="AE371" s="2" t="s">
        <v>3093</v>
      </c>
      <c r="AF371" s="17" t="s">
        <v>3115</v>
      </c>
    </row>
    <row r="372" spans="1:32">
      <c r="A372" s="2">
        <v>371</v>
      </c>
      <c r="B372" s="2" t="s">
        <v>2625</v>
      </c>
      <c r="C372" s="2" t="s">
        <v>2135</v>
      </c>
      <c r="D372" s="2" t="s">
        <v>2592</v>
      </c>
      <c r="E372" s="2" t="s">
        <v>3050</v>
      </c>
      <c r="F372" s="2" t="s">
        <v>2641</v>
      </c>
      <c r="G372" s="12">
        <v>44677</v>
      </c>
      <c r="H372" s="2" t="s">
        <v>3113</v>
      </c>
      <c r="I372" s="2" t="s">
        <v>392</v>
      </c>
      <c r="J372" s="2" t="s">
        <v>39</v>
      </c>
      <c r="K372" s="2" t="s">
        <v>636</v>
      </c>
      <c r="L372" s="2" t="s">
        <v>10</v>
      </c>
      <c r="M372" s="2" t="s">
        <v>1953</v>
      </c>
      <c r="N372" s="2" t="s">
        <v>11</v>
      </c>
      <c r="O372" s="2" t="s">
        <v>644</v>
      </c>
      <c r="P372" s="2" t="s">
        <v>60</v>
      </c>
      <c r="Q372" s="2" t="s">
        <v>902</v>
      </c>
      <c r="R372" s="2" t="s">
        <v>11</v>
      </c>
      <c r="S372" s="2" t="s">
        <v>311</v>
      </c>
      <c r="T372" s="2" t="s">
        <v>18</v>
      </c>
      <c r="U372" s="2" t="s">
        <v>434</v>
      </c>
      <c r="V372" s="2" t="s">
        <v>31</v>
      </c>
      <c r="W372" s="2" t="s">
        <v>728</v>
      </c>
      <c r="X372" s="2" t="s">
        <v>47</v>
      </c>
      <c r="Y372" s="2" t="s">
        <v>704</v>
      </c>
      <c r="Z372" s="2" t="s">
        <v>35</v>
      </c>
      <c r="AA372" s="2" t="s">
        <v>1624</v>
      </c>
      <c r="AB372" s="2" t="s">
        <v>2136</v>
      </c>
      <c r="AC372" s="2" t="s">
        <v>2627</v>
      </c>
      <c r="AD372" s="2" t="s">
        <v>2627</v>
      </c>
      <c r="AE372" s="2" t="s">
        <v>3093</v>
      </c>
      <c r="AF372" s="17" t="s">
        <v>3096</v>
      </c>
    </row>
    <row r="373" spans="1:32">
      <c r="A373" s="2">
        <v>372</v>
      </c>
      <c r="B373" s="2" t="s">
        <v>2625</v>
      </c>
      <c r="C373" s="2" t="s">
        <v>1618</v>
      </c>
      <c r="D373" s="2" t="s">
        <v>2406</v>
      </c>
      <c r="E373" s="2" t="s">
        <v>3051</v>
      </c>
      <c r="F373" s="2" t="s">
        <v>2641</v>
      </c>
      <c r="G373" s="12">
        <v>44678</v>
      </c>
      <c r="H373" s="2" t="s">
        <v>3112</v>
      </c>
      <c r="I373" s="2" t="s">
        <v>222</v>
      </c>
      <c r="J373" s="2" t="s">
        <v>39</v>
      </c>
      <c r="K373" s="2" t="s">
        <v>1399</v>
      </c>
      <c r="L373" s="2" t="s">
        <v>10</v>
      </c>
      <c r="M373" s="2" t="s">
        <v>1333</v>
      </c>
      <c r="N373" s="2" t="s">
        <v>10</v>
      </c>
      <c r="O373" s="2" t="s">
        <v>281</v>
      </c>
      <c r="P373" s="2" t="s">
        <v>60</v>
      </c>
      <c r="Q373" s="2" t="s">
        <v>210</v>
      </c>
      <c r="R373" s="2" t="s">
        <v>11</v>
      </c>
      <c r="S373" s="2" t="s">
        <v>606</v>
      </c>
      <c r="T373" s="2" t="s">
        <v>18</v>
      </c>
      <c r="U373" s="2" t="s">
        <v>112</v>
      </c>
      <c r="V373" s="2" t="s">
        <v>77</v>
      </c>
      <c r="W373" s="2" t="s">
        <v>560</v>
      </c>
      <c r="X373" s="2" t="s">
        <v>77</v>
      </c>
      <c r="Y373" s="2" t="s">
        <v>182</v>
      </c>
      <c r="Z373" s="2" t="s">
        <v>46</v>
      </c>
      <c r="AA373" s="2" t="s">
        <v>1182</v>
      </c>
      <c r="AB373" s="2" t="s">
        <v>960</v>
      </c>
      <c r="AC373" s="2" t="s">
        <v>2627</v>
      </c>
      <c r="AD373" s="2" t="s">
        <v>3093</v>
      </c>
      <c r="AE373" s="2" t="s">
        <v>2627</v>
      </c>
      <c r="AF373" s="17" t="s">
        <v>3096</v>
      </c>
    </row>
    <row r="374" spans="1:32">
      <c r="A374" s="2">
        <v>373</v>
      </c>
      <c r="B374" s="2" t="s">
        <v>2625</v>
      </c>
      <c r="C374" s="2" t="s">
        <v>2064</v>
      </c>
      <c r="D374" s="2" t="s">
        <v>2564</v>
      </c>
      <c r="E374" s="2" t="s">
        <v>3052</v>
      </c>
      <c r="F374" s="2" t="s">
        <v>2658</v>
      </c>
      <c r="G374" s="12">
        <v>44681</v>
      </c>
      <c r="H374" s="2" t="s">
        <v>3113</v>
      </c>
      <c r="I374" s="2" t="s">
        <v>700</v>
      </c>
      <c r="J374" s="2" t="s">
        <v>55</v>
      </c>
      <c r="K374" s="2" t="s">
        <v>660</v>
      </c>
      <c r="L374" s="2" t="s">
        <v>10</v>
      </c>
      <c r="M374" s="2" t="s">
        <v>1209</v>
      </c>
      <c r="N374" s="2" t="s">
        <v>11</v>
      </c>
      <c r="O374" s="2" t="s">
        <v>1129</v>
      </c>
      <c r="P374" s="2" t="s">
        <v>314</v>
      </c>
      <c r="Q374" s="2" t="s">
        <v>583</v>
      </c>
      <c r="R374" s="2" t="s">
        <v>13</v>
      </c>
      <c r="S374" s="2" t="s">
        <v>306</v>
      </c>
      <c r="T374" s="2" t="s">
        <v>18</v>
      </c>
      <c r="U374" s="2" t="s">
        <v>217</v>
      </c>
      <c r="V374" s="2" t="s">
        <v>77</v>
      </c>
      <c r="W374" s="2" t="s">
        <v>161</v>
      </c>
      <c r="X374" s="2" t="s">
        <v>31</v>
      </c>
      <c r="Y374" s="2" t="s">
        <v>286</v>
      </c>
      <c r="Z374" s="2" t="s">
        <v>46</v>
      </c>
      <c r="AA374" s="2" t="s">
        <v>2054</v>
      </c>
      <c r="AB374" s="2" t="s">
        <v>2065</v>
      </c>
      <c r="AC374" s="2" t="s">
        <v>3094</v>
      </c>
      <c r="AD374" s="2" t="s">
        <v>3094</v>
      </c>
      <c r="AE374" s="2" t="s">
        <v>3094</v>
      </c>
      <c r="AF374" s="17" t="s">
        <v>3115</v>
      </c>
    </row>
    <row r="375" spans="1:32">
      <c r="A375" s="2">
        <v>374</v>
      </c>
      <c r="B375" s="2" t="s">
        <v>2625</v>
      </c>
      <c r="C375" s="2" t="s">
        <v>2057</v>
      </c>
      <c r="D375" s="2" t="s">
        <v>2562</v>
      </c>
      <c r="E375" s="2" t="s">
        <v>3053</v>
      </c>
      <c r="F375" s="2" t="s">
        <v>2658</v>
      </c>
      <c r="G375" s="12">
        <v>44683</v>
      </c>
      <c r="H375" s="2" t="s">
        <v>3112</v>
      </c>
      <c r="I375" s="2" t="s">
        <v>700</v>
      </c>
      <c r="J375" s="2" t="s">
        <v>66</v>
      </c>
      <c r="K375" s="2" t="s">
        <v>898</v>
      </c>
      <c r="L375" s="2" t="s">
        <v>10</v>
      </c>
      <c r="M375" s="2" t="s">
        <v>2059</v>
      </c>
      <c r="N375" s="2" t="s">
        <v>10</v>
      </c>
      <c r="O375" s="2" t="s">
        <v>98</v>
      </c>
      <c r="P375" s="2" t="s">
        <v>60</v>
      </c>
      <c r="Q375" s="2" t="s">
        <v>837</v>
      </c>
      <c r="R375" s="2" t="s">
        <v>11</v>
      </c>
      <c r="S375" s="2" t="s">
        <v>858</v>
      </c>
      <c r="T375" s="2" t="s">
        <v>8</v>
      </c>
      <c r="U375" s="2" t="s">
        <v>554</v>
      </c>
      <c r="V375" s="2" t="s">
        <v>31</v>
      </c>
      <c r="W375" s="2" t="s">
        <v>381</v>
      </c>
      <c r="X375" s="2" t="s">
        <v>47</v>
      </c>
      <c r="Y375" s="2" t="s">
        <v>1111</v>
      </c>
      <c r="Z375" s="2" t="s">
        <v>46</v>
      </c>
      <c r="AA375" s="2" t="s">
        <v>2060</v>
      </c>
      <c r="AB375" s="2" t="s">
        <v>2058</v>
      </c>
      <c r="AC375" s="2" t="s">
        <v>3093</v>
      </c>
      <c r="AD375" s="2" t="s">
        <v>3093</v>
      </c>
      <c r="AE375" s="2" t="s">
        <v>3093</v>
      </c>
      <c r="AF375" s="17" t="s">
        <v>3115</v>
      </c>
    </row>
    <row r="376" spans="1:32">
      <c r="A376" s="2">
        <v>375</v>
      </c>
      <c r="B376" s="2" t="s">
        <v>2625</v>
      </c>
      <c r="C376" s="2" t="s">
        <v>1847</v>
      </c>
      <c r="D376" s="2" t="s">
        <v>2475</v>
      </c>
      <c r="E376" s="2" t="s">
        <v>3054</v>
      </c>
      <c r="F376" s="2" t="s">
        <v>2657</v>
      </c>
      <c r="G376" s="12">
        <v>44733</v>
      </c>
      <c r="H376" s="2" t="s">
        <v>3113</v>
      </c>
      <c r="I376" s="2" t="s">
        <v>459</v>
      </c>
      <c r="J376" s="2" t="s">
        <v>55</v>
      </c>
      <c r="K376" s="2" t="s">
        <v>1175</v>
      </c>
      <c r="L376" s="2" t="s">
        <v>26</v>
      </c>
      <c r="M376" s="2" t="s">
        <v>1154</v>
      </c>
      <c r="N376" s="2" t="s">
        <v>66</v>
      </c>
      <c r="O376" s="2" t="s">
        <v>792</v>
      </c>
      <c r="P376" s="2" t="s">
        <v>10</v>
      </c>
      <c r="Q376" s="2" t="s">
        <v>553</v>
      </c>
      <c r="R376" s="2" t="s">
        <v>39</v>
      </c>
      <c r="S376" s="2" t="s">
        <v>327</v>
      </c>
      <c r="T376" s="2" t="s">
        <v>18</v>
      </c>
      <c r="U376" s="2" t="s">
        <v>53</v>
      </c>
      <c r="V376" s="2" t="s">
        <v>86</v>
      </c>
      <c r="W376" s="2" t="s">
        <v>1213</v>
      </c>
      <c r="X376" s="2" t="s">
        <v>171</v>
      </c>
      <c r="Y376" s="2" t="s">
        <v>838</v>
      </c>
      <c r="Z376" s="2" t="s">
        <v>77</v>
      </c>
      <c r="AA376" s="2" t="s">
        <v>1848</v>
      </c>
      <c r="AB376" s="2" t="s">
        <v>1527</v>
      </c>
      <c r="AC376" s="2" t="s">
        <v>3093</v>
      </c>
      <c r="AD376" s="2" t="s">
        <v>2627</v>
      </c>
      <c r="AE376" s="2" t="s">
        <v>3093</v>
      </c>
      <c r="AF376" s="17" t="s">
        <v>3115</v>
      </c>
    </row>
    <row r="377" spans="1:32">
      <c r="A377" s="2">
        <v>376</v>
      </c>
      <c r="B377" s="2" t="s">
        <v>2625</v>
      </c>
      <c r="C377" s="2" t="s">
        <v>1234</v>
      </c>
      <c r="D377" s="2" t="s">
        <v>2318</v>
      </c>
      <c r="E377" s="2" t="s">
        <v>3055</v>
      </c>
      <c r="F377" s="2" t="s">
        <v>2657</v>
      </c>
      <c r="G377" s="12">
        <v>44720</v>
      </c>
      <c r="H377" s="2" t="s">
        <v>3113</v>
      </c>
      <c r="I377" s="2" t="s">
        <v>78</v>
      </c>
      <c r="J377" s="2" t="s">
        <v>39</v>
      </c>
      <c r="K377" s="2" t="s">
        <v>199</v>
      </c>
      <c r="L377" s="2" t="s">
        <v>10</v>
      </c>
      <c r="M377" s="2" t="s">
        <v>1236</v>
      </c>
      <c r="N377" s="2" t="s">
        <v>55</v>
      </c>
      <c r="O377" s="2" t="s">
        <v>622</v>
      </c>
      <c r="P377" s="2" t="s">
        <v>26</v>
      </c>
      <c r="Q377" s="2" t="s">
        <v>665</v>
      </c>
      <c r="R377" s="2" t="s">
        <v>39</v>
      </c>
      <c r="S377" s="2" t="s">
        <v>1237</v>
      </c>
      <c r="T377" s="2" t="s">
        <v>18</v>
      </c>
      <c r="U377" s="2" t="s">
        <v>192</v>
      </c>
      <c r="V377" s="2" t="s">
        <v>36</v>
      </c>
      <c r="W377" s="2" t="s">
        <v>1087</v>
      </c>
      <c r="X377" s="2" t="s">
        <v>86</v>
      </c>
      <c r="Y377" s="2" t="s">
        <v>1171</v>
      </c>
      <c r="Z377" s="2" t="s">
        <v>77</v>
      </c>
      <c r="AA377" s="2" t="s">
        <v>1238</v>
      </c>
      <c r="AB377" s="2" t="s">
        <v>1235</v>
      </c>
      <c r="AC377" s="2" t="s">
        <v>3093</v>
      </c>
      <c r="AD377" s="2" t="s">
        <v>2627</v>
      </c>
      <c r="AE377" s="2" t="s">
        <v>3093</v>
      </c>
      <c r="AF377" s="17" t="s">
        <v>3115</v>
      </c>
    </row>
    <row r="378" spans="1:32">
      <c r="A378" s="2">
        <v>377</v>
      </c>
      <c r="B378" s="2" t="s">
        <v>2625</v>
      </c>
      <c r="C378" s="2" t="s">
        <v>178</v>
      </c>
      <c r="D378" s="2" t="s">
        <v>2214</v>
      </c>
      <c r="E378" s="2" t="s">
        <v>3056</v>
      </c>
      <c r="F378" s="2" t="s">
        <v>2629</v>
      </c>
      <c r="G378" s="12">
        <v>44683</v>
      </c>
      <c r="H378" s="2" t="s">
        <v>3112</v>
      </c>
      <c r="I378" s="2" t="s">
        <v>180</v>
      </c>
      <c r="J378" s="2" t="s">
        <v>66</v>
      </c>
      <c r="K378" s="2" t="s">
        <v>154</v>
      </c>
      <c r="L378" s="2" t="s">
        <v>34</v>
      </c>
      <c r="M378" s="2" t="s">
        <v>181</v>
      </c>
      <c r="N378" s="2" t="s">
        <v>34</v>
      </c>
      <c r="O378" s="2" t="s">
        <v>182</v>
      </c>
      <c r="P378" s="2" t="s">
        <v>11</v>
      </c>
      <c r="Q378" s="2" t="s">
        <v>183</v>
      </c>
      <c r="R378" s="2" t="s">
        <v>34</v>
      </c>
      <c r="S378" s="2" t="s">
        <v>184</v>
      </c>
      <c r="T378" s="2" t="s">
        <v>22</v>
      </c>
      <c r="U378" s="2" t="s">
        <v>185</v>
      </c>
      <c r="V378" s="2" t="s">
        <v>72</v>
      </c>
      <c r="W378" s="2" t="s">
        <v>186</v>
      </c>
      <c r="X378" s="2" t="s">
        <v>23</v>
      </c>
      <c r="Y378" s="2" t="s">
        <v>187</v>
      </c>
      <c r="Z378" s="2" t="s">
        <v>35</v>
      </c>
      <c r="AA378" s="2" t="s">
        <v>188</v>
      </c>
      <c r="AB378" s="2" t="s">
        <v>179</v>
      </c>
      <c r="AC378" s="2" t="s">
        <v>3093</v>
      </c>
      <c r="AD378" s="2" t="s">
        <v>3094</v>
      </c>
      <c r="AE378" s="2" t="s">
        <v>3094</v>
      </c>
      <c r="AF378" s="17" t="s">
        <v>3115</v>
      </c>
    </row>
    <row r="379" spans="1:32">
      <c r="A379" s="2">
        <v>378</v>
      </c>
      <c r="B379" s="2" t="s">
        <v>2625</v>
      </c>
      <c r="C379" s="2" t="s">
        <v>1750</v>
      </c>
      <c r="D379" s="2" t="s">
        <v>2444</v>
      </c>
      <c r="E379" s="2" t="s">
        <v>3057</v>
      </c>
      <c r="F379" s="2" t="s">
        <v>2658</v>
      </c>
      <c r="G379" s="12">
        <v>44685</v>
      </c>
      <c r="H379" s="2" t="s">
        <v>3113</v>
      </c>
      <c r="I379" s="2" t="s">
        <v>38</v>
      </c>
      <c r="J379" s="2" t="s">
        <v>34</v>
      </c>
      <c r="K379" s="2" t="s">
        <v>1752</v>
      </c>
      <c r="L379" s="2" t="s">
        <v>11</v>
      </c>
      <c r="M379" s="2" t="s">
        <v>818</v>
      </c>
      <c r="N379" s="2" t="s">
        <v>10</v>
      </c>
      <c r="O379" s="2" t="s">
        <v>381</v>
      </c>
      <c r="P379" s="2" t="s">
        <v>314</v>
      </c>
      <c r="Q379" s="2" t="s">
        <v>700</v>
      </c>
      <c r="R379" s="2" t="s">
        <v>11</v>
      </c>
      <c r="S379" s="2" t="s">
        <v>682</v>
      </c>
      <c r="T379" s="2" t="s">
        <v>57</v>
      </c>
      <c r="U379" s="2" t="s">
        <v>41</v>
      </c>
      <c r="V379" s="2" t="s">
        <v>46</v>
      </c>
      <c r="W379" s="2" t="s">
        <v>1751</v>
      </c>
      <c r="X379" s="2" t="s">
        <v>35</v>
      </c>
      <c r="Y379" s="2" t="s">
        <v>433</v>
      </c>
      <c r="Z379" s="2" t="s">
        <v>8</v>
      </c>
      <c r="AA379" s="2" t="s">
        <v>1674</v>
      </c>
      <c r="AB379" s="2" t="s">
        <v>1607</v>
      </c>
      <c r="AC379" s="2" t="s">
        <v>3093</v>
      </c>
      <c r="AD379" s="2" t="s">
        <v>3093</v>
      </c>
      <c r="AE379" s="2" t="s">
        <v>3093</v>
      </c>
      <c r="AF379" s="17" t="s">
        <v>3096</v>
      </c>
    </row>
    <row r="380" spans="1:32">
      <c r="A380" s="2">
        <v>379</v>
      </c>
      <c r="B380" s="2" t="s">
        <v>2625</v>
      </c>
      <c r="C380" s="2" t="s">
        <v>1942</v>
      </c>
      <c r="D380" s="2" t="s">
        <v>2514</v>
      </c>
      <c r="E380" s="2" t="s">
        <v>3058</v>
      </c>
      <c r="F380" s="2" t="s">
        <v>2648</v>
      </c>
      <c r="G380" s="12">
        <v>44685</v>
      </c>
      <c r="H380" s="2" t="s">
        <v>3112</v>
      </c>
      <c r="I380" s="2" t="s">
        <v>65</v>
      </c>
      <c r="J380" s="2" t="s">
        <v>57</v>
      </c>
      <c r="K380" s="2" t="s">
        <v>1039</v>
      </c>
      <c r="L380" s="2" t="s">
        <v>39</v>
      </c>
      <c r="M380" s="2" t="s">
        <v>382</v>
      </c>
      <c r="N380" s="2" t="s">
        <v>39</v>
      </c>
      <c r="O380" s="2" t="s">
        <v>1414</v>
      </c>
      <c r="P380" s="2" t="s">
        <v>10</v>
      </c>
      <c r="Q380" s="2" t="s">
        <v>665</v>
      </c>
      <c r="R380" s="2" t="s">
        <v>34</v>
      </c>
      <c r="S380" s="2" t="s">
        <v>175</v>
      </c>
      <c r="T380" s="2" t="s">
        <v>22</v>
      </c>
      <c r="U380" s="2" t="s">
        <v>53</v>
      </c>
      <c r="V380" s="2" t="s">
        <v>31</v>
      </c>
      <c r="W380" s="2" t="s">
        <v>148</v>
      </c>
      <c r="X380" s="2" t="s">
        <v>47</v>
      </c>
      <c r="Y380" s="2" t="s">
        <v>1065</v>
      </c>
      <c r="Z380" s="2" t="s">
        <v>37</v>
      </c>
      <c r="AA380" s="2" t="s">
        <v>1943</v>
      </c>
      <c r="AB380" s="2" t="s">
        <v>1477</v>
      </c>
      <c r="AC380" s="2" t="s">
        <v>3094</v>
      </c>
      <c r="AD380" s="2" t="s">
        <v>3094</v>
      </c>
      <c r="AE380" s="2" t="s">
        <v>3094</v>
      </c>
      <c r="AF380" s="17" t="s">
        <v>3115</v>
      </c>
    </row>
    <row r="381" spans="1:32">
      <c r="A381" s="2">
        <v>380</v>
      </c>
      <c r="B381" s="2" t="s">
        <v>2625</v>
      </c>
      <c r="C381" s="2" t="s">
        <v>1932</v>
      </c>
      <c r="D381" s="2" t="s">
        <v>2510</v>
      </c>
      <c r="E381" s="2" t="s">
        <v>3059</v>
      </c>
      <c r="F381" s="2" t="s">
        <v>2657</v>
      </c>
      <c r="G381" s="12">
        <v>44719</v>
      </c>
      <c r="H381" s="2" t="s">
        <v>3112</v>
      </c>
      <c r="I381" s="2" t="s">
        <v>725</v>
      </c>
      <c r="J381" s="2" t="s">
        <v>55</v>
      </c>
      <c r="K381" s="2" t="s">
        <v>344</v>
      </c>
      <c r="L381" s="2" t="s">
        <v>26</v>
      </c>
      <c r="M381" s="2" t="s">
        <v>1177</v>
      </c>
      <c r="N381" s="2" t="s">
        <v>55</v>
      </c>
      <c r="O381" s="2" t="s">
        <v>779</v>
      </c>
      <c r="P381" s="2" t="s">
        <v>26</v>
      </c>
      <c r="Q381" s="2" t="s">
        <v>758</v>
      </c>
      <c r="R381" s="2" t="s">
        <v>39</v>
      </c>
      <c r="S381" s="2" t="s">
        <v>133</v>
      </c>
      <c r="T381" s="2" t="s">
        <v>18</v>
      </c>
      <c r="U381" s="2" t="s">
        <v>176</v>
      </c>
      <c r="V381" s="2" t="s">
        <v>341</v>
      </c>
      <c r="W381" s="2" t="s">
        <v>148</v>
      </c>
      <c r="X381" s="2" t="s">
        <v>341</v>
      </c>
      <c r="Y381" s="2" t="s">
        <v>193</v>
      </c>
      <c r="Z381" s="2" t="s">
        <v>31</v>
      </c>
      <c r="AA381" s="2" t="s">
        <v>1933</v>
      </c>
      <c r="AB381" s="2" t="s">
        <v>1476</v>
      </c>
      <c r="AC381" s="2" t="s">
        <v>3094</v>
      </c>
      <c r="AD381" s="2" t="s">
        <v>2627</v>
      </c>
      <c r="AE381" s="2" t="s">
        <v>3093</v>
      </c>
      <c r="AF381" s="17" t="s">
        <v>3115</v>
      </c>
    </row>
    <row r="382" spans="1:32">
      <c r="A382" s="2">
        <v>381</v>
      </c>
      <c r="B382" s="2" t="s">
        <v>2625</v>
      </c>
      <c r="C382" s="2" t="s">
        <v>609</v>
      </c>
      <c r="D382" s="2" t="s">
        <v>2236</v>
      </c>
      <c r="E382" s="2" t="s">
        <v>3060</v>
      </c>
      <c r="F382" s="2" t="s">
        <v>2631</v>
      </c>
      <c r="G382" s="12">
        <v>44679</v>
      </c>
      <c r="H382" s="2" t="s">
        <v>3112</v>
      </c>
      <c r="I382" s="2" t="s">
        <v>320</v>
      </c>
      <c r="J382" s="2" t="s">
        <v>16</v>
      </c>
      <c r="K382" s="2" t="s">
        <v>612</v>
      </c>
      <c r="L382" s="2" t="s">
        <v>34</v>
      </c>
      <c r="M382" s="2" t="s">
        <v>611</v>
      </c>
      <c r="N382" s="2" t="s">
        <v>34</v>
      </c>
      <c r="O382" s="2" t="s">
        <v>208</v>
      </c>
      <c r="P382" s="2" t="s">
        <v>11</v>
      </c>
      <c r="Q382" s="2" t="s">
        <v>233</v>
      </c>
      <c r="R382" s="2" t="s">
        <v>26</v>
      </c>
      <c r="S382" s="2" t="s">
        <v>254</v>
      </c>
      <c r="T382" s="2" t="s">
        <v>29</v>
      </c>
      <c r="U382" s="2" t="s">
        <v>112</v>
      </c>
      <c r="V382" s="2" t="s">
        <v>31</v>
      </c>
      <c r="W382" s="2" t="s">
        <v>313</v>
      </c>
      <c r="X382" s="2" t="s">
        <v>47</v>
      </c>
      <c r="Y382" s="2" t="s">
        <v>100</v>
      </c>
      <c r="Z382" s="2" t="s">
        <v>37</v>
      </c>
      <c r="AA382" s="2" t="s">
        <v>613</v>
      </c>
      <c r="AB382" s="2" t="s">
        <v>610</v>
      </c>
      <c r="AC382" s="2" t="s">
        <v>3094</v>
      </c>
      <c r="AD382" s="2" t="s">
        <v>3094</v>
      </c>
      <c r="AE382" s="2" t="s">
        <v>3093</v>
      </c>
      <c r="AF382" s="17" t="s">
        <v>3096</v>
      </c>
    </row>
    <row r="383" spans="1:32">
      <c r="A383" s="2">
        <v>382</v>
      </c>
      <c r="B383" s="2" t="s">
        <v>2625</v>
      </c>
      <c r="C383" s="2" t="s">
        <v>1451</v>
      </c>
      <c r="D383" s="2" t="s">
        <v>2366</v>
      </c>
      <c r="E383" s="2" t="s">
        <v>3061</v>
      </c>
      <c r="F383" s="2" t="s">
        <v>2643</v>
      </c>
      <c r="G383" s="12">
        <v>44686</v>
      </c>
      <c r="H383" s="2" t="s">
        <v>3112</v>
      </c>
      <c r="I383" s="2" t="s">
        <v>259</v>
      </c>
      <c r="J383" s="2" t="s">
        <v>39</v>
      </c>
      <c r="K383" s="2" t="s">
        <v>992</v>
      </c>
      <c r="L383" s="2" t="s">
        <v>10</v>
      </c>
      <c r="M383" s="2" t="s">
        <v>1453</v>
      </c>
      <c r="N383" s="2" t="s">
        <v>26</v>
      </c>
      <c r="O383" s="2" t="s">
        <v>42</v>
      </c>
      <c r="P383" s="2" t="s">
        <v>13</v>
      </c>
      <c r="Q383" s="2" t="s">
        <v>78</v>
      </c>
      <c r="R383" s="2" t="s">
        <v>10</v>
      </c>
      <c r="S383" s="2" t="s">
        <v>409</v>
      </c>
      <c r="T383" s="2" t="s">
        <v>29</v>
      </c>
      <c r="U383" s="2" t="s">
        <v>332</v>
      </c>
      <c r="V383" s="2" t="s">
        <v>72</v>
      </c>
      <c r="W383" s="2" t="s">
        <v>1123</v>
      </c>
      <c r="X383" s="2" t="s">
        <v>37</v>
      </c>
      <c r="Y383" s="2" t="s">
        <v>739</v>
      </c>
      <c r="Z383" s="2" t="s">
        <v>46</v>
      </c>
      <c r="AA383" s="2" t="s">
        <v>1454</v>
      </c>
      <c r="AB383" s="2" t="s">
        <v>1452</v>
      </c>
      <c r="AC383" s="2" t="s">
        <v>3093</v>
      </c>
      <c r="AD383" s="2" t="s">
        <v>2627</v>
      </c>
      <c r="AE383" s="2" t="s">
        <v>3093</v>
      </c>
      <c r="AF383" s="17" t="s">
        <v>3115</v>
      </c>
    </row>
    <row r="384" spans="1:32">
      <c r="A384" s="2">
        <v>383</v>
      </c>
      <c r="B384" s="2" t="s">
        <v>2625</v>
      </c>
      <c r="C384" s="2" t="s">
        <v>1383</v>
      </c>
      <c r="D384" s="2" t="s">
        <v>2349</v>
      </c>
      <c r="E384" s="2" t="s">
        <v>3062</v>
      </c>
      <c r="F384" s="2" t="s">
        <v>2640</v>
      </c>
      <c r="G384" s="12">
        <v>44701</v>
      </c>
      <c r="H384" s="2" t="s">
        <v>3112</v>
      </c>
      <c r="I384" s="2" t="s">
        <v>38</v>
      </c>
      <c r="J384" s="2" t="s">
        <v>55</v>
      </c>
      <c r="K384" s="2" t="s">
        <v>865</v>
      </c>
      <c r="L384" s="2" t="s">
        <v>26</v>
      </c>
      <c r="M384" s="2" t="s">
        <v>1384</v>
      </c>
      <c r="N384" s="2" t="s">
        <v>39</v>
      </c>
      <c r="O384" s="2" t="s">
        <v>379</v>
      </c>
      <c r="P384" s="2" t="s">
        <v>11</v>
      </c>
      <c r="Q384" s="2" t="s">
        <v>665</v>
      </c>
      <c r="R384" s="2" t="s">
        <v>26</v>
      </c>
      <c r="S384" s="2" t="s">
        <v>1038</v>
      </c>
      <c r="T384" s="2" t="s">
        <v>8</v>
      </c>
      <c r="U384" s="2" t="s">
        <v>837</v>
      </c>
      <c r="V384" s="2" t="s">
        <v>240</v>
      </c>
      <c r="W384" s="2" t="s">
        <v>144</v>
      </c>
      <c r="X384" s="2" t="s">
        <v>328</v>
      </c>
      <c r="Y384" s="2" t="s">
        <v>83</v>
      </c>
      <c r="Z384" s="2" t="s">
        <v>77</v>
      </c>
      <c r="AA384" s="2" t="s">
        <v>1385</v>
      </c>
      <c r="AB384" s="2" t="s">
        <v>1272</v>
      </c>
      <c r="AC384" s="2" t="s">
        <v>2627</v>
      </c>
      <c r="AD384" s="2" t="s">
        <v>3094</v>
      </c>
      <c r="AE384" s="2" t="s">
        <v>3093</v>
      </c>
      <c r="AF384" s="17" t="s">
        <v>3115</v>
      </c>
    </row>
    <row r="385" spans="1:32">
      <c r="A385" s="2">
        <v>384</v>
      </c>
      <c r="B385" s="2" t="s">
        <v>2625</v>
      </c>
      <c r="C385" s="2" t="s">
        <v>2039</v>
      </c>
      <c r="D385" s="2" t="s">
        <v>2553</v>
      </c>
      <c r="E385" s="2" t="s">
        <v>3063</v>
      </c>
      <c r="F385" s="2" t="s">
        <v>2645</v>
      </c>
      <c r="G385" s="12">
        <v>44679</v>
      </c>
      <c r="H385" s="2" t="s">
        <v>3112</v>
      </c>
      <c r="I385" s="2" t="s">
        <v>222</v>
      </c>
      <c r="J385" s="2" t="s">
        <v>34</v>
      </c>
      <c r="K385" s="2" t="s">
        <v>892</v>
      </c>
      <c r="L385" s="2" t="s">
        <v>13</v>
      </c>
      <c r="M385" s="2" t="s">
        <v>1623</v>
      </c>
      <c r="N385" s="2" t="s">
        <v>13</v>
      </c>
      <c r="O385" s="2" t="s">
        <v>545</v>
      </c>
      <c r="P385" s="2" t="s">
        <v>314</v>
      </c>
      <c r="Q385" s="2" t="s">
        <v>1230</v>
      </c>
      <c r="R385" s="2" t="s">
        <v>13</v>
      </c>
      <c r="S385" s="2" t="s">
        <v>186</v>
      </c>
      <c r="T385" s="2" t="s">
        <v>57</v>
      </c>
      <c r="U385" s="2" t="s">
        <v>14</v>
      </c>
      <c r="V385" s="2" t="s">
        <v>77</v>
      </c>
      <c r="W385" s="2" t="s">
        <v>320</v>
      </c>
      <c r="X385" s="2" t="s">
        <v>31</v>
      </c>
      <c r="Y385" s="2" t="s">
        <v>649</v>
      </c>
      <c r="Z385" s="2" t="s">
        <v>22</v>
      </c>
      <c r="AA385" s="2" t="s">
        <v>1717</v>
      </c>
      <c r="AB385" s="2" t="s">
        <v>2040</v>
      </c>
      <c r="AC385" s="2" t="s">
        <v>3093</v>
      </c>
      <c r="AD385" s="2" t="s">
        <v>3093</v>
      </c>
      <c r="AE385" s="2" t="s">
        <v>3093</v>
      </c>
      <c r="AF385" s="17" t="s">
        <v>3096</v>
      </c>
    </row>
    <row r="386" spans="1:32">
      <c r="A386" s="2">
        <v>385</v>
      </c>
      <c r="B386" s="2" t="s">
        <v>2625</v>
      </c>
      <c r="C386" s="2" t="s">
        <v>1944</v>
      </c>
      <c r="D386" s="2" t="s">
        <v>2515</v>
      </c>
      <c r="E386" s="2" t="s">
        <v>3064</v>
      </c>
      <c r="F386" s="2" t="s">
        <v>2640</v>
      </c>
      <c r="G386" s="12">
        <v>44680</v>
      </c>
      <c r="H386" s="2" t="s">
        <v>3112</v>
      </c>
      <c r="I386" s="2" t="s">
        <v>225</v>
      </c>
      <c r="J386" s="2" t="s">
        <v>55</v>
      </c>
      <c r="K386" s="2" t="s">
        <v>1675</v>
      </c>
      <c r="L386" s="2" t="s">
        <v>10</v>
      </c>
      <c r="M386" s="2" t="s">
        <v>173</v>
      </c>
      <c r="N386" s="2" t="s">
        <v>10</v>
      </c>
      <c r="O386" s="2" t="s">
        <v>386</v>
      </c>
      <c r="P386" s="2" t="s">
        <v>13</v>
      </c>
      <c r="Q386" s="2" t="s">
        <v>758</v>
      </c>
      <c r="R386" s="2" t="s">
        <v>10</v>
      </c>
      <c r="S386" s="2" t="s">
        <v>238</v>
      </c>
      <c r="T386" s="2" t="s">
        <v>29</v>
      </c>
      <c r="U386" s="2" t="s">
        <v>141</v>
      </c>
      <c r="V386" s="2" t="s">
        <v>328</v>
      </c>
      <c r="W386" s="2" t="s">
        <v>280</v>
      </c>
      <c r="X386" s="2" t="s">
        <v>328</v>
      </c>
      <c r="Y386" s="2" t="s">
        <v>454</v>
      </c>
      <c r="Z386" s="2" t="s">
        <v>37</v>
      </c>
      <c r="AA386" s="2" t="s">
        <v>1945</v>
      </c>
      <c r="AB386" s="2" t="s">
        <v>1878</v>
      </c>
      <c r="AC386" s="2" t="s">
        <v>3093</v>
      </c>
      <c r="AD386" s="2" t="s">
        <v>3093</v>
      </c>
      <c r="AE386" s="2" t="s">
        <v>2627</v>
      </c>
      <c r="AF386" s="17" t="s">
        <v>3115</v>
      </c>
    </row>
    <row r="387" spans="1:32">
      <c r="A387" s="2">
        <v>386</v>
      </c>
      <c r="B387" s="2" t="s">
        <v>2625</v>
      </c>
      <c r="C387" s="2" t="s">
        <v>2204</v>
      </c>
      <c r="D387" s="2" t="s">
        <v>2618</v>
      </c>
      <c r="E387" s="2" t="s">
        <v>3065</v>
      </c>
      <c r="F387" s="2" t="s">
        <v>2637</v>
      </c>
      <c r="G387" s="12">
        <v>44683</v>
      </c>
      <c r="H387" s="2" t="s">
        <v>3112</v>
      </c>
      <c r="I387" s="2" t="s">
        <v>225</v>
      </c>
      <c r="J387" s="2" t="s">
        <v>72</v>
      </c>
      <c r="K387" s="2" t="s">
        <v>2117</v>
      </c>
      <c r="L387" s="2" t="s">
        <v>8</v>
      </c>
      <c r="M387" s="2" t="s">
        <v>126</v>
      </c>
      <c r="N387" s="2" t="s">
        <v>18</v>
      </c>
      <c r="O387" s="2" t="s">
        <v>143</v>
      </c>
      <c r="P387" s="2" t="s">
        <v>66</v>
      </c>
      <c r="Q387" s="2" t="s">
        <v>43</v>
      </c>
      <c r="R387" s="2" t="s">
        <v>57</v>
      </c>
      <c r="S387" s="2" t="s">
        <v>98</v>
      </c>
      <c r="T387" s="2" t="s">
        <v>47</v>
      </c>
      <c r="U387" s="2" t="s">
        <v>94</v>
      </c>
      <c r="V387" s="2" t="s">
        <v>1985</v>
      </c>
      <c r="W387" s="2" t="s">
        <v>94</v>
      </c>
      <c r="X387" s="2" t="s">
        <v>1985</v>
      </c>
      <c r="Y387" s="2" t="s">
        <v>1072</v>
      </c>
      <c r="Z387" s="2" t="s">
        <v>171</v>
      </c>
      <c r="AA387" s="2" t="s">
        <v>2008</v>
      </c>
      <c r="AB387" s="2" t="s">
        <v>2132</v>
      </c>
      <c r="AC387" s="2" t="s">
        <v>3093</v>
      </c>
      <c r="AD387" s="2" t="s">
        <v>2627</v>
      </c>
      <c r="AE387" s="2" t="s">
        <v>3093</v>
      </c>
      <c r="AF387" s="17" t="s">
        <v>3096</v>
      </c>
    </row>
    <row r="388" spans="1:32">
      <c r="A388" s="2">
        <v>387</v>
      </c>
      <c r="B388" s="2" t="s">
        <v>2625</v>
      </c>
      <c r="C388" s="2" t="s">
        <v>1714</v>
      </c>
      <c r="D388" s="2" t="s">
        <v>2431</v>
      </c>
      <c r="E388" s="2" t="s">
        <v>3066</v>
      </c>
      <c r="F388" s="2" t="s">
        <v>2643</v>
      </c>
      <c r="G388" s="12">
        <v>44685</v>
      </c>
      <c r="H388" s="2" t="s">
        <v>3112</v>
      </c>
      <c r="I388" s="2" t="s">
        <v>110</v>
      </c>
      <c r="J388" s="2" t="s">
        <v>10</v>
      </c>
      <c r="K388" s="2" t="s">
        <v>1700</v>
      </c>
      <c r="L388" s="2" t="s">
        <v>60</v>
      </c>
      <c r="M388" s="2" t="s">
        <v>1715</v>
      </c>
      <c r="N388" s="2" t="s">
        <v>13</v>
      </c>
      <c r="O388" s="2" t="s">
        <v>383</v>
      </c>
      <c r="P388" s="2" t="s">
        <v>13</v>
      </c>
      <c r="Q388" s="2" t="s">
        <v>296</v>
      </c>
      <c r="R388" s="2" t="s">
        <v>11</v>
      </c>
      <c r="S388" s="2" t="s">
        <v>446</v>
      </c>
      <c r="T388" s="2" t="s">
        <v>21</v>
      </c>
      <c r="U388" s="2" t="s">
        <v>583</v>
      </c>
      <c r="V388" s="2" t="s">
        <v>22</v>
      </c>
      <c r="W388" s="2" t="s">
        <v>684</v>
      </c>
      <c r="X388" s="2" t="s">
        <v>46</v>
      </c>
      <c r="Y388" s="2" t="s">
        <v>838</v>
      </c>
      <c r="Z388" s="2" t="s">
        <v>8</v>
      </c>
      <c r="AA388" s="2" t="s">
        <v>1564</v>
      </c>
      <c r="AB388" s="2" t="s">
        <v>733</v>
      </c>
      <c r="AC388" s="2" t="s">
        <v>3094</v>
      </c>
      <c r="AD388" s="2" t="s">
        <v>2627</v>
      </c>
      <c r="AE388" s="2" t="s">
        <v>3093</v>
      </c>
      <c r="AF388" s="17" t="s">
        <v>3115</v>
      </c>
    </row>
    <row r="389" spans="1:32">
      <c r="A389" s="2">
        <v>388</v>
      </c>
      <c r="B389" s="2" t="s">
        <v>2625</v>
      </c>
      <c r="C389" s="2" t="s">
        <v>671</v>
      </c>
      <c r="D389" s="2" t="s">
        <v>2243</v>
      </c>
      <c r="E389" s="2" t="s">
        <v>3067</v>
      </c>
      <c r="F389" s="2" t="s">
        <v>2648</v>
      </c>
      <c r="G389" s="12">
        <v>44681</v>
      </c>
      <c r="H389" s="2" t="s">
        <v>3112</v>
      </c>
      <c r="I389" s="2" t="s">
        <v>212</v>
      </c>
      <c r="J389" s="2" t="s">
        <v>18</v>
      </c>
      <c r="K389" s="2" t="s">
        <v>660</v>
      </c>
      <c r="L389" s="2" t="s">
        <v>66</v>
      </c>
      <c r="M389" s="2" t="s">
        <v>673</v>
      </c>
      <c r="N389" s="2" t="s">
        <v>55</v>
      </c>
      <c r="O389" s="2" t="s">
        <v>122</v>
      </c>
      <c r="P389" s="2" t="s">
        <v>10</v>
      </c>
      <c r="Q389" s="2" t="s">
        <v>401</v>
      </c>
      <c r="R389" s="2" t="s">
        <v>39</v>
      </c>
      <c r="S389" s="2" t="s">
        <v>674</v>
      </c>
      <c r="T389" s="2" t="s">
        <v>46</v>
      </c>
      <c r="U389" s="2" t="s">
        <v>246</v>
      </c>
      <c r="V389" s="2" t="s">
        <v>86</v>
      </c>
      <c r="W389" s="2" t="s">
        <v>675</v>
      </c>
      <c r="X389" s="2" t="s">
        <v>86</v>
      </c>
      <c r="Y389" s="2" t="s">
        <v>250</v>
      </c>
      <c r="Z389" s="2" t="s">
        <v>37</v>
      </c>
      <c r="AA389" s="2" t="s">
        <v>676</v>
      </c>
      <c r="AB389" s="2" t="s">
        <v>672</v>
      </c>
      <c r="AC389" s="2" t="s">
        <v>3093</v>
      </c>
      <c r="AD389" s="2" t="s">
        <v>3093</v>
      </c>
      <c r="AE389" s="2" t="s">
        <v>3094</v>
      </c>
      <c r="AF389" s="17" t="s">
        <v>3115</v>
      </c>
    </row>
    <row r="390" spans="1:32">
      <c r="A390" s="2">
        <v>389</v>
      </c>
      <c r="B390" s="2" t="s">
        <v>2625</v>
      </c>
      <c r="C390" s="2" t="s">
        <v>2113</v>
      </c>
      <c r="D390" s="2" t="s">
        <v>2584</v>
      </c>
      <c r="E390" s="2" t="s">
        <v>3068</v>
      </c>
      <c r="F390" s="2" t="s">
        <v>2658</v>
      </c>
      <c r="G390" s="12">
        <v>44681</v>
      </c>
      <c r="H390" s="2" t="s">
        <v>3113</v>
      </c>
      <c r="I390" s="2" t="s">
        <v>120</v>
      </c>
      <c r="J390" s="2" t="s">
        <v>55</v>
      </c>
      <c r="K390" s="2" t="s">
        <v>1376</v>
      </c>
      <c r="L390" s="2" t="s">
        <v>10</v>
      </c>
      <c r="M390" s="2" t="s">
        <v>1676</v>
      </c>
      <c r="N390" s="2" t="s">
        <v>11</v>
      </c>
      <c r="O390" s="2" t="s">
        <v>218</v>
      </c>
      <c r="P390" s="2" t="s">
        <v>502</v>
      </c>
      <c r="Q390" s="2" t="s">
        <v>210</v>
      </c>
      <c r="R390" s="2" t="s">
        <v>13</v>
      </c>
      <c r="S390" s="2" t="s">
        <v>740</v>
      </c>
      <c r="T390" s="2" t="s">
        <v>18</v>
      </c>
      <c r="U390" s="2" t="s">
        <v>621</v>
      </c>
      <c r="V390" s="2" t="s">
        <v>31</v>
      </c>
      <c r="W390" s="2" t="s">
        <v>78</v>
      </c>
      <c r="X390" s="2" t="s">
        <v>47</v>
      </c>
      <c r="Y390" s="2" t="s">
        <v>1111</v>
      </c>
      <c r="Z390" s="2" t="s">
        <v>46</v>
      </c>
      <c r="AA390" s="2" t="s">
        <v>2114</v>
      </c>
      <c r="AB390" s="2" t="s">
        <v>2099</v>
      </c>
      <c r="AC390" s="2" t="s">
        <v>3093</v>
      </c>
      <c r="AD390" s="2" t="s">
        <v>2627</v>
      </c>
      <c r="AE390" s="2" t="s">
        <v>3093</v>
      </c>
      <c r="AF390" s="17" t="s">
        <v>3096</v>
      </c>
    </row>
    <row r="391" spans="1:32">
      <c r="A391" s="2">
        <v>390</v>
      </c>
      <c r="B391" s="2" t="s">
        <v>2625</v>
      </c>
      <c r="C391" s="2" t="s">
        <v>2050</v>
      </c>
      <c r="D391" s="2" t="s">
        <v>2559</v>
      </c>
      <c r="E391" s="2" t="s">
        <v>3069</v>
      </c>
      <c r="F391" s="2" t="s">
        <v>2658</v>
      </c>
      <c r="G391" s="12">
        <v>44687</v>
      </c>
      <c r="H391" s="2" t="s">
        <v>3112</v>
      </c>
      <c r="I391" s="2" t="s">
        <v>387</v>
      </c>
      <c r="J391" s="2" t="s">
        <v>16</v>
      </c>
      <c r="K391" s="2" t="s">
        <v>1528</v>
      </c>
      <c r="L391" s="2" t="s">
        <v>34</v>
      </c>
      <c r="M391" s="2" t="s">
        <v>1722</v>
      </c>
      <c r="N391" s="2" t="s">
        <v>26</v>
      </c>
      <c r="O391" s="2" t="s">
        <v>161</v>
      </c>
      <c r="P391" s="2" t="s">
        <v>13</v>
      </c>
      <c r="Q391" s="2" t="s">
        <v>859</v>
      </c>
      <c r="R391" s="2" t="s">
        <v>26</v>
      </c>
      <c r="S391" s="2" t="s">
        <v>799</v>
      </c>
      <c r="T391" s="2" t="s">
        <v>22</v>
      </c>
      <c r="U391" s="2" t="s">
        <v>237</v>
      </c>
      <c r="V391" s="2" t="s">
        <v>36</v>
      </c>
      <c r="W391" s="2" t="s">
        <v>261</v>
      </c>
      <c r="X391" s="2" t="s">
        <v>86</v>
      </c>
      <c r="Y391" s="2" t="s">
        <v>68</v>
      </c>
      <c r="Z391" s="2" t="s">
        <v>72</v>
      </c>
      <c r="AA391" s="2" t="s">
        <v>2051</v>
      </c>
      <c r="AB391" s="2" t="s">
        <v>1426</v>
      </c>
      <c r="AC391" s="2" t="s">
        <v>3093</v>
      </c>
      <c r="AD391" s="2" t="s">
        <v>3094</v>
      </c>
      <c r="AE391" s="2" t="s">
        <v>2627</v>
      </c>
      <c r="AF391" s="17" t="s">
        <v>3096</v>
      </c>
    </row>
    <row r="392" spans="1:32">
      <c r="A392" s="2">
        <v>391</v>
      </c>
      <c r="B392" s="2" t="s">
        <v>2625</v>
      </c>
      <c r="C392" s="2" t="s">
        <v>1860</v>
      </c>
      <c r="D392" s="2" t="s">
        <v>2480</v>
      </c>
      <c r="E392" s="2" t="s">
        <v>3070</v>
      </c>
      <c r="F392" s="2" t="s">
        <v>2658</v>
      </c>
      <c r="G392" s="12">
        <v>44682</v>
      </c>
      <c r="H392" s="2" t="s">
        <v>3112</v>
      </c>
      <c r="I392" s="2" t="s">
        <v>38</v>
      </c>
      <c r="J392" s="2" t="s">
        <v>16</v>
      </c>
      <c r="K392" s="2" t="s">
        <v>1347</v>
      </c>
      <c r="L392" s="2" t="s">
        <v>34</v>
      </c>
      <c r="M392" s="2" t="s">
        <v>426</v>
      </c>
      <c r="N392" s="2" t="s">
        <v>26</v>
      </c>
      <c r="O392" s="2" t="s">
        <v>295</v>
      </c>
      <c r="P392" s="2" t="s">
        <v>13</v>
      </c>
      <c r="Q392" s="2" t="s">
        <v>551</v>
      </c>
      <c r="R392" s="2" t="s">
        <v>26</v>
      </c>
      <c r="S392" s="2" t="s">
        <v>1072</v>
      </c>
      <c r="T392" s="2" t="s">
        <v>29</v>
      </c>
      <c r="U392" s="2" t="s">
        <v>262</v>
      </c>
      <c r="V392" s="2" t="s">
        <v>31</v>
      </c>
      <c r="W392" s="2" t="s">
        <v>14</v>
      </c>
      <c r="X392" s="2" t="s">
        <v>47</v>
      </c>
      <c r="Y392" s="2" t="s">
        <v>218</v>
      </c>
      <c r="Z392" s="2" t="s">
        <v>35</v>
      </c>
      <c r="AA392" s="2" t="s">
        <v>1509</v>
      </c>
      <c r="AB392" s="2" t="s">
        <v>1394</v>
      </c>
      <c r="AC392" s="2" t="s">
        <v>3093</v>
      </c>
      <c r="AD392" s="2" t="s">
        <v>3093</v>
      </c>
      <c r="AE392" s="2" t="s">
        <v>2627</v>
      </c>
      <c r="AF392" s="17" t="s">
        <v>3096</v>
      </c>
    </row>
    <row r="393" spans="1:32">
      <c r="A393" s="2">
        <v>392</v>
      </c>
      <c r="B393" s="2" t="s">
        <v>2625</v>
      </c>
      <c r="C393" s="2" t="s">
        <v>1959</v>
      </c>
      <c r="D393" s="2" t="s">
        <v>2520</v>
      </c>
      <c r="E393" s="2" t="s">
        <v>3071</v>
      </c>
      <c r="F393" s="2" t="s">
        <v>2657</v>
      </c>
      <c r="G393" s="12">
        <v>44741</v>
      </c>
      <c r="H393" s="2" t="s">
        <v>3112</v>
      </c>
      <c r="I393" s="2" t="s">
        <v>537</v>
      </c>
      <c r="J393" s="2" t="s">
        <v>55</v>
      </c>
      <c r="K393" s="2" t="s">
        <v>898</v>
      </c>
      <c r="L393" s="2" t="s">
        <v>26</v>
      </c>
      <c r="M393" s="2" t="s">
        <v>905</v>
      </c>
      <c r="N393" s="2" t="s">
        <v>55</v>
      </c>
      <c r="O393" s="2" t="s">
        <v>639</v>
      </c>
      <c r="P393" s="2" t="s">
        <v>10</v>
      </c>
      <c r="Q393" s="2" t="s">
        <v>994</v>
      </c>
      <c r="R393" s="2" t="s">
        <v>39</v>
      </c>
      <c r="S393" s="2" t="s">
        <v>254</v>
      </c>
      <c r="T393" s="2" t="s">
        <v>18</v>
      </c>
      <c r="U393" s="2" t="s">
        <v>289</v>
      </c>
      <c r="V393" s="2" t="s">
        <v>341</v>
      </c>
      <c r="W393" s="2" t="s">
        <v>346</v>
      </c>
      <c r="X393" s="2" t="s">
        <v>240</v>
      </c>
      <c r="Y393" s="2" t="s">
        <v>1065</v>
      </c>
      <c r="Z393" s="2" t="s">
        <v>31</v>
      </c>
      <c r="AA393" s="2" t="s">
        <v>1511</v>
      </c>
      <c r="AB393" s="2" t="s">
        <v>1546</v>
      </c>
      <c r="AC393" s="2" t="s">
        <v>3093</v>
      </c>
      <c r="AD393" s="2" t="s">
        <v>3093</v>
      </c>
      <c r="AE393" s="2" t="s">
        <v>3093</v>
      </c>
      <c r="AF393" s="17" t="s">
        <v>3115</v>
      </c>
    </row>
    <row r="394" spans="1:32">
      <c r="A394" s="2">
        <v>393</v>
      </c>
      <c r="B394" s="2" t="s">
        <v>2625</v>
      </c>
      <c r="C394" s="2" t="s">
        <v>2193</v>
      </c>
      <c r="D394" s="2" t="s">
        <v>2614</v>
      </c>
      <c r="E394" s="2" t="s">
        <v>3072</v>
      </c>
      <c r="F394" s="2" t="s">
        <v>2643</v>
      </c>
      <c r="G394" s="12">
        <v>44689</v>
      </c>
      <c r="H394" s="2" t="s">
        <v>3113</v>
      </c>
      <c r="I394" s="2" t="s">
        <v>346</v>
      </c>
      <c r="J394" s="2" t="s">
        <v>39</v>
      </c>
      <c r="K394" s="2" t="s">
        <v>2195</v>
      </c>
      <c r="L394" s="2" t="s">
        <v>10</v>
      </c>
      <c r="M394" s="2" t="s">
        <v>59</v>
      </c>
      <c r="N394" s="2" t="s">
        <v>34</v>
      </c>
      <c r="O394" s="2" t="s">
        <v>644</v>
      </c>
      <c r="P394" s="2" t="s">
        <v>11</v>
      </c>
      <c r="Q394" s="2" t="s">
        <v>737</v>
      </c>
      <c r="R394" s="2" t="s">
        <v>26</v>
      </c>
      <c r="S394" s="2" t="s">
        <v>622</v>
      </c>
      <c r="T394" s="2" t="s">
        <v>8</v>
      </c>
      <c r="U394" s="2" t="s">
        <v>363</v>
      </c>
      <c r="V394" s="2" t="s">
        <v>35</v>
      </c>
      <c r="W394" s="2" t="s">
        <v>228</v>
      </c>
      <c r="X394" s="2" t="s">
        <v>37</v>
      </c>
      <c r="Y394" s="2" t="s">
        <v>643</v>
      </c>
      <c r="Z394" s="2" t="s">
        <v>46</v>
      </c>
      <c r="AA394" s="2" t="s">
        <v>2196</v>
      </c>
      <c r="AB394" s="2" t="s">
        <v>2194</v>
      </c>
      <c r="AC394" s="2" t="s">
        <v>3093</v>
      </c>
      <c r="AD394" s="2" t="s">
        <v>3094</v>
      </c>
      <c r="AE394" s="2" t="s">
        <v>3093</v>
      </c>
      <c r="AF394" s="17" t="s">
        <v>3096</v>
      </c>
    </row>
    <row r="395" spans="1:32">
      <c r="A395" s="2">
        <v>394</v>
      </c>
      <c r="B395" s="2" t="s">
        <v>2625</v>
      </c>
      <c r="C395" s="2" t="s">
        <v>1796</v>
      </c>
      <c r="D395" s="2" t="s">
        <v>2458</v>
      </c>
      <c r="E395" s="2" t="s">
        <v>3073</v>
      </c>
      <c r="F395" s="2" t="s">
        <v>2665</v>
      </c>
      <c r="G395" s="12">
        <v>44740</v>
      </c>
      <c r="H395" s="2" t="s">
        <v>3112</v>
      </c>
      <c r="I395" s="2" t="s">
        <v>201</v>
      </c>
      <c r="J395" s="2" t="s">
        <v>18</v>
      </c>
      <c r="K395" s="2" t="s">
        <v>693</v>
      </c>
      <c r="L395" s="2" t="s">
        <v>16</v>
      </c>
      <c r="M395" s="2" t="s">
        <v>1798</v>
      </c>
      <c r="N395" s="2" t="s">
        <v>18</v>
      </c>
      <c r="O395" s="2" t="s">
        <v>847</v>
      </c>
      <c r="P395" s="2" t="s">
        <v>55</v>
      </c>
      <c r="Q395" s="2" t="s">
        <v>94</v>
      </c>
      <c r="R395" s="2" t="s">
        <v>16</v>
      </c>
      <c r="S395" s="2" t="s">
        <v>427</v>
      </c>
      <c r="T395" s="2" t="s">
        <v>46</v>
      </c>
      <c r="U395" s="2" t="s">
        <v>761</v>
      </c>
      <c r="V395" s="2" t="s">
        <v>86</v>
      </c>
      <c r="W395" s="2" t="s">
        <v>863</v>
      </c>
      <c r="X395" s="2" t="s">
        <v>86</v>
      </c>
      <c r="Y395" s="2" t="s">
        <v>386</v>
      </c>
      <c r="Z395" s="2" t="s">
        <v>31</v>
      </c>
      <c r="AA395" s="2" t="s">
        <v>1799</v>
      </c>
      <c r="AB395" s="2" t="s">
        <v>1797</v>
      </c>
      <c r="AC395" s="2" t="s">
        <v>2627</v>
      </c>
      <c r="AD395" s="2" t="s">
        <v>2627</v>
      </c>
      <c r="AE395" s="2" t="s">
        <v>3093</v>
      </c>
      <c r="AF395" s="17" t="s">
        <v>3115</v>
      </c>
    </row>
    <row r="396" spans="1:32">
      <c r="A396" s="2">
        <v>395</v>
      </c>
      <c r="B396" s="2" t="s">
        <v>2625</v>
      </c>
      <c r="C396" s="2" t="s">
        <v>1736</v>
      </c>
      <c r="D396" s="2" t="s">
        <v>2439</v>
      </c>
      <c r="E396" s="2" t="s">
        <v>3074</v>
      </c>
      <c r="F396" s="2" t="s">
        <v>2640</v>
      </c>
      <c r="G396" s="12">
        <v>44704</v>
      </c>
      <c r="H396" s="2" t="s">
        <v>3112</v>
      </c>
      <c r="I396" s="2" t="s">
        <v>507</v>
      </c>
      <c r="J396" s="2" t="s">
        <v>39</v>
      </c>
      <c r="K396" s="2" t="s">
        <v>1393</v>
      </c>
      <c r="L396" s="2" t="s">
        <v>26</v>
      </c>
      <c r="M396" s="2" t="s">
        <v>687</v>
      </c>
      <c r="N396" s="2" t="s">
        <v>39</v>
      </c>
      <c r="O396" s="2" t="s">
        <v>603</v>
      </c>
      <c r="P396" s="2" t="s">
        <v>10</v>
      </c>
      <c r="Q396" s="2" t="s">
        <v>681</v>
      </c>
      <c r="R396" s="2" t="s">
        <v>34</v>
      </c>
      <c r="S396" s="2" t="s">
        <v>280</v>
      </c>
      <c r="T396" s="2" t="s">
        <v>18</v>
      </c>
      <c r="U396" s="2" t="s">
        <v>401</v>
      </c>
      <c r="V396" s="2" t="s">
        <v>86</v>
      </c>
      <c r="W396" s="2" t="s">
        <v>228</v>
      </c>
      <c r="X396" s="2" t="s">
        <v>171</v>
      </c>
      <c r="Y396" s="2" t="s">
        <v>1025</v>
      </c>
      <c r="Z396" s="2" t="s">
        <v>23</v>
      </c>
      <c r="AA396" s="2" t="s">
        <v>1720</v>
      </c>
      <c r="AB396" s="2" t="s">
        <v>995</v>
      </c>
      <c r="AC396" s="2" t="s">
        <v>3093</v>
      </c>
      <c r="AD396" s="2" t="s">
        <v>3094</v>
      </c>
      <c r="AE396" s="2" t="s">
        <v>3094</v>
      </c>
      <c r="AF396" s="17" t="s">
        <v>3115</v>
      </c>
    </row>
    <row r="397" spans="1:32">
      <c r="A397" s="2">
        <v>396</v>
      </c>
      <c r="B397" s="2" t="s">
        <v>2625</v>
      </c>
      <c r="C397" s="2" t="s">
        <v>1682</v>
      </c>
      <c r="D397" s="2" t="s">
        <v>2422</v>
      </c>
      <c r="E397" s="2" t="s">
        <v>3075</v>
      </c>
      <c r="F397" s="2" t="s">
        <v>2642</v>
      </c>
      <c r="G397" s="12">
        <v>44683</v>
      </c>
      <c r="H397" s="2" t="s">
        <v>3112</v>
      </c>
      <c r="I397" s="2" t="s">
        <v>259</v>
      </c>
      <c r="J397" s="2" t="s">
        <v>21</v>
      </c>
      <c r="K397" s="2" t="s">
        <v>705</v>
      </c>
      <c r="L397" s="2" t="s">
        <v>34</v>
      </c>
      <c r="M397" s="2" t="s">
        <v>1684</v>
      </c>
      <c r="N397" s="2" t="s">
        <v>26</v>
      </c>
      <c r="O397" s="2" t="s">
        <v>400</v>
      </c>
      <c r="P397" s="2" t="s">
        <v>11</v>
      </c>
      <c r="Q397" s="2" t="s">
        <v>210</v>
      </c>
      <c r="R397" s="2" t="s">
        <v>26</v>
      </c>
      <c r="S397" s="2" t="s">
        <v>155</v>
      </c>
      <c r="T397" s="2" t="s">
        <v>29</v>
      </c>
      <c r="U397" s="2" t="s">
        <v>112</v>
      </c>
      <c r="V397" s="2" t="s">
        <v>77</v>
      </c>
      <c r="W397" s="2" t="s">
        <v>1145</v>
      </c>
      <c r="X397" s="2" t="s">
        <v>31</v>
      </c>
      <c r="Y397" s="2" t="s">
        <v>487</v>
      </c>
      <c r="Z397" s="2" t="s">
        <v>35</v>
      </c>
      <c r="AA397" s="2" t="s">
        <v>1492</v>
      </c>
      <c r="AB397" s="2" t="s">
        <v>1683</v>
      </c>
      <c r="AC397" s="2" t="s">
        <v>3093</v>
      </c>
      <c r="AD397" s="2" t="s">
        <v>3093</v>
      </c>
      <c r="AE397" s="2" t="s">
        <v>3093</v>
      </c>
      <c r="AF397" s="17" t="s">
        <v>3096</v>
      </c>
    </row>
    <row r="398" spans="1:32">
      <c r="A398" s="2">
        <v>397</v>
      </c>
      <c r="B398" s="2" t="s">
        <v>2625</v>
      </c>
      <c r="C398" s="2" t="s">
        <v>1922</v>
      </c>
      <c r="D398" s="2" t="s">
        <v>2505</v>
      </c>
      <c r="E398" s="2" t="s">
        <v>3076</v>
      </c>
      <c r="F398" s="2" t="s">
        <v>2658</v>
      </c>
      <c r="G398" s="12">
        <v>44678</v>
      </c>
      <c r="H398" s="2" t="s">
        <v>3112</v>
      </c>
      <c r="I398" s="2" t="s">
        <v>459</v>
      </c>
      <c r="J398" s="2" t="s">
        <v>16</v>
      </c>
      <c r="K398" s="2" t="s">
        <v>692</v>
      </c>
      <c r="L398" s="2" t="s">
        <v>26</v>
      </c>
      <c r="M398" s="2" t="s">
        <v>1923</v>
      </c>
      <c r="N398" s="2" t="s">
        <v>26</v>
      </c>
      <c r="O398" s="2" t="s">
        <v>146</v>
      </c>
      <c r="P398" s="2" t="s">
        <v>13</v>
      </c>
      <c r="Q398" s="2" t="s">
        <v>859</v>
      </c>
      <c r="R398" s="2" t="s">
        <v>10</v>
      </c>
      <c r="S398" s="2" t="s">
        <v>939</v>
      </c>
      <c r="T398" s="2" t="s">
        <v>29</v>
      </c>
      <c r="U398" s="2" t="s">
        <v>167</v>
      </c>
      <c r="V398" s="2" t="s">
        <v>36</v>
      </c>
      <c r="W398" s="2" t="s">
        <v>434</v>
      </c>
      <c r="X398" s="2" t="s">
        <v>86</v>
      </c>
      <c r="Y398" s="2" t="s">
        <v>575</v>
      </c>
      <c r="Z398" s="2" t="s">
        <v>72</v>
      </c>
      <c r="AA398" s="2" t="s">
        <v>1499</v>
      </c>
      <c r="AB398" s="2" t="s">
        <v>1921</v>
      </c>
      <c r="AC398" s="2" t="s">
        <v>3093</v>
      </c>
      <c r="AD398" s="2" t="s">
        <v>3093</v>
      </c>
      <c r="AE398" s="2" t="s">
        <v>2627</v>
      </c>
      <c r="AF398" s="17" t="s">
        <v>3096</v>
      </c>
    </row>
    <row r="399" spans="1:32">
      <c r="A399" s="2">
        <v>398</v>
      </c>
      <c r="B399" s="2" t="s">
        <v>2625</v>
      </c>
      <c r="C399" s="2" t="s">
        <v>1000</v>
      </c>
      <c r="D399" s="2" t="s">
        <v>2280</v>
      </c>
      <c r="E399" s="2" t="s">
        <v>3077</v>
      </c>
      <c r="F399" s="2" t="s">
        <v>2630</v>
      </c>
      <c r="G399" s="12">
        <v>44699</v>
      </c>
      <c r="H399" s="2" t="s">
        <v>3112</v>
      </c>
      <c r="I399" s="2" t="s">
        <v>38</v>
      </c>
      <c r="J399" s="2" t="s">
        <v>39</v>
      </c>
      <c r="K399" s="2" t="s">
        <v>710</v>
      </c>
      <c r="L399" s="2" t="s">
        <v>10</v>
      </c>
      <c r="M399" s="2" t="s">
        <v>1001</v>
      </c>
      <c r="N399" s="2" t="s">
        <v>34</v>
      </c>
      <c r="O399" s="2" t="s">
        <v>161</v>
      </c>
      <c r="P399" s="2" t="s">
        <v>34</v>
      </c>
      <c r="Q399" s="2" t="s">
        <v>168</v>
      </c>
      <c r="R399" s="2" t="s">
        <v>39</v>
      </c>
      <c r="S399" s="2" t="s">
        <v>204</v>
      </c>
      <c r="T399" s="2" t="s">
        <v>57</v>
      </c>
      <c r="U399" s="2" t="s">
        <v>568</v>
      </c>
      <c r="V399" s="2" t="s">
        <v>35</v>
      </c>
      <c r="W399" s="2" t="s">
        <v>738</v>
      </c>
      <c r="X399" s="2" t="s">
        <v>37</v>
      </c>
      <c r="Y399" s="2" t="s">
        <v>487</v>
      </c>
      <c r="Z399" s="2" t="s">
        <v>22</v>
      </c>
      <c r="AA399" s="2" t="s">
        <v>1002</v>
      </c>
      <c r="AB399" s="2" t="s">
        <v>999</v>
      </c>
      <c r="AC399" s="2" t="s">
        <v>3093</v>
      </c>
      <c r="AD399" s="2" t="s">
        <v>3094</v>
      </c>
      <c r="AE399" s="2" t="s">
        <v>3093</v>
      </c>
      <c r="AF399" s="17" t="s">
        <v>3115</v>
      </c>
    </row>
    <row r="400" spans="1:32">
      <c r="A400" s="2">
        <v>399</v>
      </c>
      <c r="B400" s="2" t="s">
        <v>2625</v>
      </c>
      <c r="C400" s="2" t="s">
        <v>2170</v>
      </c>
      <c r="D400" s="2" t="s">
        <v>2605</v>
      </c>
      <c r="E400" s="2" t="s">
        <v>3078</v>
      </c>
      <c r="F400" s="2" t="s">
        <v>2647</v>
      </c>
      <c r="G400" s="12">
        <v>44701</v>
      </c>
      <c r="H400" s="2" t="s">
        <v>3113</v>
      </c>
      <c r="I400" s="2" t="s">
        <v>224</v>
      </c>
      <c r="J400" s="2" t="s">
        <v>35</v>
      </c>
      <c r="K400" s="2" t="s">
        <v>2171</v>
      </c>
      <c r="L400" s="2" t="s">
        <v>8</v>
      </c>
      <c r="M400" s="2" t="s">
        <v>1560</v>
      </c>
      <c r="N400" s="2" t="s">
        <v>46</v>
      </c>
      <c r="O400" s="2" t="s">
        <v>615</v>
      </c>
      <c r="P400" s="2" t="s">
        <v>46</v>
      </c>
      <c r="Q400" s="2" t="s">
        <v>313</v>
      </c>
      <c r="R400" s="2" t="s">
        <v>35</v>
      </c>
      <c r="S400" s="2" t="s">
        <v>402</v>
      </c>
      <c r="T400" s="2" t="s">
        <v>47</v>
      </c>
      <c r="U400" s="2" t="s">
        <v>41</v>
      </c>
      <c r="V400" s="2" t="s">
        <v>1252</v>
      </c>
      <c r="W400" s="2" t="s">
        <v>192</v>
      </c>
      <c r="X400" s="2" t="s">
        <v>1252</v>
      </c>
      <c r="Y400" s="2" t="s">
        <v>169</v>
      </c>
      <c r="Z400" s="2" t="s">
        <v>341</v>
      </c>
      <c r="AA400" s="2" t="s">
        <v>2172</v>
      </c>
      <c r="AB400" s="2" t="s">
        <v>1757</v>
      </c>
      <c r="AC400" s="2" t="s">
        <v>3093</v>
      </c>
      <c r="AD400" s="2" t="s">
        <v>3094</v>
      </c>
      <c r="AE400" s="2" t="s">
        <v>2627</v>
      </c>
      <c r="AF400" s="17" t="s">
        <v>3096</v>
      </c>
    </row>
    <row r="401" spans="1:32">
      <c r="A401" s="2">
        <v>400</v>
      </c>
      <c r="B401" s="2" t="s">
        <v>2625</v>
      </c>
      <c r="C401" s="2" t="s">
        <v>1781</v>
      </c>
      <c r="D401" s="2" t="s">
        <v>2453</v>
      </c>
      <c r="E401" s="2" t="s">
        <v>3079</v>
      </c>
      <c r="F401" s="2" t="s">
        <v>2655</v>
      </c>
      <c r="G401" s="12">
        <v>44735</v>
      </c>
      <c r="H401" s="2" t="s">
        <v>3113</v>
      </c>
      <c r="I401" s="2" t="s">
        <v>203</v>
      </c>
      <c r="J401" s="2" t="s">
        <v>16</v>
      </c>
      <c r="K401" s="2" t="s">
        <v>1612</v>
      </c>
      <c r="L401" s="2" t="s">
        <v>39</v>
      </c>
      <c r="M401" s="2" t="s">
        <v>1783</v>
      </c>
      <c r="N401" s="2" t="s">
        <v>21</v>
      </c>
      <c r="O401" s="2" t="s">
        <v>1097</v>
      </c>
      <c r="P401" s="2" t="s">
        <v>34</v>
      </c>
      <c r="Q401" s="2" t="s">
        <v>1123</v>
      </c>
      <c r="R401" s="2" t="s">
        <v>55</v>
      </c>
      <c r="S401" s="2" t="s">
        <v>1145</v>
      </c>
      <c r="T401" s="2" t="s">
        <v>29</v>
      </c>
      <c r="U401" s="2" t="s">
        <v>131</v>
      </c>
      <c r="V401" s="2" t="s">
        <v>47</v>
      </c>
      <c r="W401" s="2" t="s">
        <v>891</v>
      </c>
      <c r="X401" s="2" t="s">
        <v>36</v>
      </c>
      <c r="Y401" s="2" t="s">
        <v>182</v>
      </c>
      <c r="Z401" s="2" t="s">
        <v>23</v>
      </c>
      <c r="AA401" s="2" t="s">
        <v>587</v>
      </c>
      <c r="AB401" s="2" t="s">
        <v>1782</v>
      </c>
      <c r="AC401" s="2" t="s">
        <v>3093</v>
      </c>
      <c r="AD401" s="2" t="s">
        <v>2627</v>
      </c>
      <c r="AE401" s="2" t="s">
        <v>3093</v>
      </c>
      <c r="AF401" s="17" t="s">
        <v>3096</v>
      </c>
    </row>
    <row r="402" spans="1:32">
      <c r="A402" s="2">
        <v>401</v>
      </c>
      <c r="B402" s="2" t="s">
        <v>2625</v>
      </c>
      <c r="C402" s="2" t="s">
        <v>2041</v>
      </c>
      <c r="D402" s="2" t="s">
        <v>2554</v>
      </c>
      <c r="E402" s="2" t="s">
        <v>3080</v>
      </c>
      <c r="F402" s="2" t="s">
        <v>2642</v>
      </c>
      <c r="G402" s="12">
        <v>44685</v>
      </c>
      <c r="H402" s="2" t="s">
        <v>3112</v>
      </c>
      <c r="I402" s="2" t="s">
        <v>265</v>
      </c>
      <c r="J402" s="2" t="s">
        <v>16</v>
      </c>
      <c r="K402" s="2" t="s">
        <v>872</v>
      </c>
      <c r="L402" s="2" t="s">
        <v>39</v>
      </c>
      <c r="M402" s="2" t="s">
        <v>687</v>
      </c>
      <c r="N402" s="2" t="s">
        <v>34</v>
      </c>
      <c r="O402" s="2" t="s">
        <v>155</v>
      </c>
      <c r="P402" s="2" t="s">
        <v>11</v>
      </c>
      <c r="Q402" s="2" t="s">
        <v>551</v>
      </c>
      <c r="R402" s="2" t="s">
        <v>34</v>
      </c>
      <c r="S402" s="2" t="s">
        <v>68</v>
      </c>
      <c r="T402" s="2" t="s">
        <v>22</v>
      </c>
      <c r="U402" s="2" t="s">
        <v>30</v>
      </c>
      <c r="V402" s="2" t="s">
        <v>31</v>
      </c>
      <c r="W402" s="2" t="s">
        <v>725</v>
      </c>
      <c r="X402" s="2" t="s">
        <v>47</v>
      </c>
      <c r="Y402" s="2" t="s">
        <v>1145</v>
      </c>
      <c r="Z402" s="2" t="s">
        <v>37</v>
      </c>
      <c r="AA402" s="2" t="s">
        <v>1707</v>
      </c>
      <c r="AB402" s="2" t="s">
        <v>1628</v>
      </c>
      <c r="AC402" s="2" t="s">
        <v>3094</v>
      </c>
      <c r="AD402" s="2" t="s">
        <v>3093</v>
      </c>
      <c r="AE402" s="2" t="s">
        <v>2627</v>
      </c>
      <c r="AF402" s="17" t="s">
        <v>3096</v>
      </c>
    </row>
    <row r="403" spans="1:32">
      <c r="A403" s="2">
        <v>402</v>
      </c>
      <c r="B403" s="2" t="s">
        <v>2625</v>
      </c>
      <c r="C403" s="2" t="s">
        <v>1880</v>
      </c>
      <c r="D403" s="2" t="s">
        <v>2488</v>
      </c>
      <c r="E403" s="2" t="s">
        <v>3081</v>
      </c>
      <c r="F403" s="2" t="s">
        <v>2642</v>
      </c>
      <c r="G403" s="12">
        <v>44678</v>
      </c>
      <c r="H403" s="2" t="s">
        <v>3112</v>
      </c>
      <c r="I403" s="2" t="s">
        <v>346</v>
      </c>
      <c r="J403" s="2" t="s">
        <v>66</v>
      </c>
      <c r="K403" s="2" t="s">
        <v>1261</v>
      </c>
      <c r="L403" s="2" t="s">
        <v>34</v>
      </c>
      <c r="M403" s="2" t="s">
        <v>1625</v>
      </c>
      <c r="N403" s="2" t="s">
        <v>34</v>
      </c>
      <c r="O403" s="2" t="s">
        <v>567</v>
      </c>
      <c r="P403" s="2" t="s">
        <v>11</v>
      </c>
      <c r="Q403" s="2" t="s">
        <v>222</v>
      </c>
      <c r="R403" s="2" t="s">
        <v>26</v>
      </c>
      <c r="S403" s="2" t="s">
        <v>915</v>
      </c>
      <c r="T403" s="2" t="s">
        <v>29</v>
      </c>
      <c r="U403" s="2" t="s">
        <v>315</v>
      </c>
      <c r="V403" s="2" t="s">
        <v>47</v>
      </c>
      <c r="W403" s="2" t="s">
        <v>305</v>
      </c>
      <c r="X403" s="2" t="s">
        <v>47</v>
      </c>
      <c r="Y403" s="2" t="s">
        <v>809</v>
      </c>
      <c r="Z403" s="2" t="s">
        <v>72</v>
      </c>
      <c r="AA403" s="2" t="s">
        <v>1882</v>
      </c>
      <c r="AB403" s="2" t="s">
        <v>1881</v>
      </c>
      <c r="AC403" s="2" t="s">
        <v>3094</v>
      </c>
      <c r="AD403" s="2" t="s">
        <v>3093</v>
      </c>
      <c r="AE403" s="2" t="s">
        <v>3093</v>
      </c>
      <c r="AF403" s="17" t="s">
        <v>3096</v>
      </c>
    </row>
    <row r="404" spans="1:32">
      <c r="A404" s="2">
        <v>403</v>
      </c>
      <c r="B404" s="2" t="s">
        <v>2625</v>
      </c>
      <c r="C404" s="2" t="s">
        <v>1450</v>
      </c>
      <c r="D404" s="2" t="s">
        <v>2365</v>
      </c>
      <c r="E404" s="2" t="s">
        <v>3082</v>
      </c>
      <c r="F404" s="2" t="s">
        <v>2657</v>
      </c>
      <c r="G404" s="12">
        <v>44719</v>
      </c>
      <c r="H404" s="2" t="s">
        <v>3112</v>
      </c>
      <c r="I404" s="2" t="s">
        <v>120</v>
      </c>
      <c r="J404" s="2" t="s">
        <v>55</v>
      </c>
      <c r="K404" s="2" t="s">
        <v>1026</v>
      </c>
      <c r="L404" s="2" t="s">
        <v>34</v>
      </c>
      <c r="M404" s="2" t="s">
        <v>1360</v>
      </c>
      <c r="N404" s="2" t="s">
        <v>66</v>
      </c>
      <c r="O404" s="2" t="s">
        <v>838</v>
      </c>
      <c r="P404" s="2" t="s">
        <v>34</v>
      </c>
      <c r="Q404" s="2" t="s">
        <v>191</v>
      </c>
      <c r="R404" s="2" t="s">
        <v>55</v>
      </c>
      <c r="S404" s="2" t="s">
        <v>405</v>
      </c>
      <c r="T404" s="2" t="s">
        <v>8</v>
      </c>
      <c r="U404" s="2" t="s">
        <v>192</v>
      </c>
      <c r="V404" s="2" t="s">
        <v>171</v>
      </c>
      <c r="W404" s="2" t="s">
        <v>652</v>
      </c>
      <c r="X404" s="2" t="s">
        <v>341</v>
      </c>
      <c r="Y404" s="2" t="s">
        <v>1171</v>
      </c>
      <c r="Z404" s="2" t="s">
        <v>31</v>
      </c>
      <c r="AA404" s="2" t="s">
        <v>1378</v>
      </c>
      <c r="AB404" s="2" t="s">
        <v>1334</v>
      </c>
      <c r="AC404" s="2" t="s">
        <v>3093</v>
      </c>
      <c r="AD404" s="2" t="s">
        <v>3093</v>
      </c>
      <c r="AE404" s="2" t="s">
        <v>2627</v>
      </c>
      <c r="AF404" s="17" t="s">
        <v>3115</v>
      </c>
    </row>
    <row r="405" spans="1:32">
      <c r="A405" s="2">
        <v>404</v>
      </c>
      <c r="B405" s="2" t="s">
        <v>2625</v>
      </c>
      <c r="C405" s="2" t="s">
        <v>1572</v>
      </c>
      <c r="D405" s="2" t="s">
        <v>2394</v>
      </c>
      <c r="E405" s="2" t="s">
        <v>3083</v>
      </c>
      <c r="F405" s="2" t="s">
        <v>2657</v>
      </c>
      <c r="G405" s="12">
        <v>44738</v>
      </c>
      <c r="H405" s="2" t="s">
        <v>3113</v>
      </c>
      <c r="I405" s="2" t="s">
        <v>259</v>
      </c>
      <c r="J405" s="2" t="s">
        <v>39</v>
      </c>
      <c r="K405" s="2" t="s">
        <v>365</v>
      </c>
      <c r="L405" s="2" t="s">
        <v>26</v>
      </c>
      <c r="M405" s="2" t="s">
        <v>651</v>
      </c>
      <c r="N405" s="2" t="s">
        <v>55</v>
      </c>
      <c r="O405" s="2" t="s">
        <v>193</v>
      </c>
      <c r="P405" s="2" t="s">
        <v>26</v>
      </c>
      <c r="Q405" s="2" t="s">
        <v>394</v>
      </c>
      <c r="R405" s="2" t="s">
        <v>39</v>
      </c>
      <c r="S405" s="2" t="s">
        <v>334</v>
      </c>
      <c r="T405" s="2" t="s">
        <v>8</v>
      </c>
      <c r="U405" s="2" t="s">
        <v>332</v>
      </c>
      <c r="V405" s="2" t="s">
        <v>171</v>
      </c>
      <c r="W405" s="2" t="s">
        <v>75</v>
      </c>
      <c r="X405" s="2" t="s">
        <v>341</v>
      </c>
      <c r="Y405" s="2" t="s">
        <v>193</v>
      </c>
      <c r="Z405" s="2" t="s">
        <v>31</v>
      </c>
      <c r="AA405" s="2" t="s">
        <v>1342</v>
      </c>
      <c r="AB405" s="2" t="s">
        <v>895</v>
      </c>
      <c r="AC405" s="2" t="s">
        <v>3094</v>
      </c>
      <c r="AD405" s="2" t="s">
        <v>3094</v>
      </c>
      <c r="AE405" s="2" t="s">
        <v>3094</v>
      </c>
      <c r="AF405" s="17" t="s">
        <v>3115</v>
      </c>
    </row>
    <row r="406" spans="1:32">
      <c r="A406" s="2">
        <v>405</v>
      </c>
      <c r="B406" s="2" t="s">
        <v>2625</v>
      </c>
      <c r="C406" s="2" t="s">
        <v>2137</v>
      </c>
      <c r="D406" s="2" t="s">
        <v>2593</v>
      </c>
      <c r="E406" s="2" t="s">
        <v>3084</v>
      </c>
      <c r="F406" s="2" t="s">
        <v>2640</v>
      </c>
      <c r="G406" s="12">
        <v>44682</v>
      </c>
      <c r="H406" s="2" t="s">
        <v>3112</v>
      </c>
      <c r="I406" s="2" t="s">
        <v>212</v>
      </c>
      <c r="J406" s="2" t="s">
        <v>39</v>
      </c>
      <c r="K406" s="2" t="s">
        <v>505</v>
      </c>
      <c r="L406" s="2" t="s">
        <v>10</v>
      </c>
      <c r="M406" s="2" t="s">
        <v>1209</v>
      </c>
      <c r="N406" s="2" t="s">
        <v>10</v>
      </c>
      <c r="O406" s="2" t="s">
        <v>945</v>
      </c>
      <c r="P406" s="2" t="s">
        <v>60</v>
      </c>
      <c r="Q406" s="2" t="s">
        <v>1381</v>
      </c>
      <c r="R406" s="2" t="s">
        <v>11</v>
      </c>
      <c r="S406" s="2" t="s">
        <v>731</v>
      </c>
      <c r="T406" s="2" t="s">
        <v>8</v>
      </c>
      <c r="U406" s="2" t="s">
        <v>681</v>
      </c>
      <c r="V406" s="2" t="s">
        <v>341</v>
      </c>
      <c r="W406" s="2" t="s">
        <v>187</v>
      </c>
      <c r="X406" s="2" t="s">
        <v>341</v>
      </c>
      <c r="Y406" s="2" t="s">
        <v>125</v>
      </c>
      <c r="Z406" s="2" t="s">
        <v>72</v>
      </c>
      <c r="AA406" s="2" t="s">
        <v>2138</v>
      </c>
      <c r="AB406" s="2" t="s">
        <v>1595</v>
      </c>
      <c r="AC406" s="2" t="s">
        <v>3093</v>
      </c>
      <c r="AD406" s="2" t="s">
        <v>3093</v>
      </c>
      <c r="AE406" s="2" t="s">
        <v>2627</v>
      </c>
      <c r="AF406" s="17" t="s">
        <v>3115</v>
      </c>
    </row>
    <row r="407" spans="1:32">
      <c r="A407" s="2">
        <v>406</v>
      </c>
      <c r="B407" s="2" t="s">
        <v>2625</v>
      </c>
      <c r="C407" s="2" t="s">
        <v>1784</v>
      </c>
      <c r="D407" s="2" t="s">
        <v>2454</v>
      </c>
      <c r="E407" s="2" t="s">
        <v>3085</v>
      </c>
      <c r="F407" s="2" t="s">
        <v>2653</v>
      </c>
      <c r="G407" s="12">
        <v>44733</v>
      </c>
      <c r="H407" s="2" t="s">
        <v>3113</v>
      </c>
      <c r="I407" s="2" t="s">
        <v>288</v>
      </c>
      <c r="J407" s="2" t="s">
        <v>29</v>
      </c>
      <c r="K407" s="2" t="s">
        <v>780</v>
      </c>
      <c r="L407" s="2" t="s">
        <v>57</v>
      </c>
      <c r="M407" s="2" t="s">
        <v>1593</v>
      </c>
      <c r="N407" s="2" t="s">
        <v>29</v>
      </c>
      <c r="O407" s="2" t="s">
        <v>208</v>
      </c>
      <c r="P407" s="2" t="s">
        <v>16</v>
      </c>
      <c r="Q407" s="2" t="s">
        <v>164</v>
      </c>
      <c r="R407" s="2" t="s">
        <v>57</v>
      </c>
      <c r="S407" s="2" t="s">
        <v>1414</v>
      </c>
      <c r="T407" s="2" t="s">
        <v>72</v>
      </c>
      <c r="U407" s="2" t="s">
        <v>159</v>
      </c>
      <c r="V407" s="2" t="s">
        <v>341</v>
      </c>
      <c r="W407" s="2" t="s">
        <v>180</v>
      </c>
      <c r="X407" s="2" t="s">
        <v>240</v>
      </c>
      <c r="Y407" s="2" t="s">
        <v>942</v>
      </c>
      <c r="Z407" s="2" t="s">
        <v>171</v>
      </c>
      <c r="AA407" s="2" t="s">
        <v>1785</v>
      </c>
      <c r="AB407" s="2" t="s">
        <v>1782</v>
      </c>
      <c r="AC407" s="2" t="s">
        <v>3093</v>
      </c>
      <c r="AD407" s="2" t="s">
        <v>3093</v>
      </c>
      <c r="AE407" s="2" t="s">
        <v>2627</v>
      </c>
      <c r="AF407" s="17" t="s">
        <v>3096</v>
      </c>
    </row>
    <row r="408" spans="1:32">
      <c r="A408" s="2">
        <v>407</v>
      </c>
      <c r="B408" s="2" t="s">
        <v>2625</v>
      </c>
      <c r="C408" s="2" t="s">
        <v>1938</v>
      </c>
      <c r="D408" s="2" t="s">
        <v>2512</v>
      </c>
      <c r="E408" s="2" t="s">
        <v>3086</v>
      </c>
      <c r="F408" s="2" t="s">
        <v>2666</v>
      </c>
      <c r="G408" s="12">
        <v>44736</v>
      </c>
      <c r="H408" s="2" t="s">
        <v>3112</v>
      </c>
      <c r="I408" s="2" t="s">
        <v>305</v>
      </c>
      <c r="J408" s="2" t="s">
        <v>18</v>
      </c>
      <c r="K408" s="2" t="s">
        <v>693</v>
      </c>
      <c r="L408" s="2" t="s">
        <v>16</v>
      </c>
      <c r="M408" s="2" t="s">
        <v>1437</v>
      </c>
      <c r="N408" s="2" t="s">
        <v>8</v>
      </c>
      <c r="O408" s="2" t="s">
        <v>972</v>
      </c>
      <c r="P408" s="2" t="s">
        <v>66</v>
      </c>
      <c r="Q408" s="2" t="s">
        <v>315</v>
      </c>
      <c r="R408" s="2" t="s">
        <v>21</v>
      </c>
      <c r="S408" s="2" t="s">
        <v>266</v>
      </c>
      <c r="T408" s="2" t="s">
        <v>46</v>
      </c>
      <c r="U408" s="2" t="s">
        <v>289</v>
      </c>
      <c r="V408" s="2" t="s">
        <v>171</v>
      </c>
      <c r="W408" s="2" t="s">
        <v>1174</v>
      </c>
      <c r="X408" s="2" t="s">
        <v>341</v>
      </c>
      <c r="Y408" s="2" t="s">
        <v>823</v>
      </c>
      <c r="Z408" s="2" t="s">
        <v>36</v>
      </c>
      <c r="AA408" s="2" t="s">
        <v>1896</v>
      </c>
      <c r="AB408" s="2" t="s">
        <v>1598</v>
      </c>
      <c r="AC408" s="2" t="s">
        <v>3093</v>
      </c>
      <c r="AD408" s="2" t="s">
        <v>3093</v>
      </c>
      <c r="AE408" s="2" t="s">
        <v>3093</v>
      </c>
      <c r="AF408" s="17" t="s">
        <v>3115</v>
      </c>
    </row>
    <row r="409" spans="1:32">
      <c r="A409" s="2">
        <v>408</v>
      </c>
      <c r="B409" s="2" t="s">
        <v>2625</v>
      </c>
      <c r="C409" s="2" t="s">
        <v>1905</v>
      </c>
      <c r="D409" s="2" t="s">
        <v>2498</v>
      </c>
      <c r="E409" s="2" t="s">
        <v>3087</v>
      </c>
      <c r="F409" s="2" t="s">
        <v>2657</v>
      </c>
      <c r="G409" s="12">
        <v>44721</v>
      </c>
      <c r="H409" s="2" t="s">
        <v>3112</v>
      </c>
      <c r="I409" s="2" t="s">
        <v>221</v>
      </c>
      <c r="J409" s="2" t="s">
        <v>55</v>
      </c>
      <c r="K409" s="2" t="s">
        <v>1700</v>
      </c>
      <c r="L409" s="2" t="s">
        <v>26</v>
      </c>
      <c r="M409" s="2" t="s">
        <v>1906</v>
      </c>
      <c r="N409" s="2" t="s">
        <v>55</v>
      </c>
      <c r="O409" s="2" t="s">
        <v>739</v>
      </c>
      <c r="P409" s="2" t="s">
        <v>10</v>
      </c>
      <c r="Q409" s="2" t="s">
        <v>434</v>
      </c>
      <c r="R409" s="2" t="s">
        <v>34</v>
      </c>
      <c r="S409" s="2" t="s">
        <v>567</v>
      </c>
      <c r="T409" s="2" t="s">
        <v>18</v>
      </c>
      <c r="U409" s="2" t="s">
        <v>197</v>
      </c>
      <c r="V409" s="2" t="s">
        <v>86</v>
      </c>
      <c r="W409" s="2" t="s">
        <v>1123</v>
      </c>
      <c r="X409" s="2" t="s">
        <v>171</v>
      </c>
      <c r="Y409" s="2" t="s">
        <v>1025</v>
      </c>
      <c r="Z409" s="2" t="s">
        <v>77</v>
      </c>
      <c r="AA409" s="2" t="s">
        <v>1663</v>
      </c>
      <c r="AB409" s="2" t="s">
        <v>1411</v>
      </c>
      <c r="AC409" s="2" t="s">
        <v>3093</v>
      </c>
      <c r="AD409" s="2" t="s">
        <v>3093</v>
      </c>
      <c r="AE409" s="2" t="s">
        <v>2627</v>
      </c>
      <c r="AF409" s="17" t="s">
        <v>3115</v>
      </c>
    </row>
    <row r="410" spans="1:32">
      <c r="A410" s="2">
        <v>409</v>
      </c>
      <c r="B410" s="2" t="s">
        <v>2625</v>
      </c>
      <c r="C410" s="2" t="s">
        <v>2055</v>
      </c>
      <c r="D410" s="2" t="s">
        <v>2561</v>
      </c>
      <c r="E410" s="2" t="s">
        <v>3088</v>
      </c>
      <c r="F410" s="2" t="s">
        <v>2666</v>
      </c>
      <c r="G410" s="12">
        <v>44731</v>
      </c>
      <c r="H410" s="2" t="s">
        <v>3112</v>
      </c>
      <c r="I410" s="2" t="s">
        <v>259</v>
      </c>
      <c r="J410" s="2" t="s">
        <v>8</v>
      </c>
      <c r="K410" s="2" t="s">
        <v>1911</v>
      </c>
      <c r="L410" s="2" t="s">
        <v>21</v>
      </c>
      <c r="M410" s="2" t="s">
        <v>1095</v>
      </c>
      <c r="N410" s="2" t="s">
        <v>8</v>
      </c>
      <c r="O410" s="2" t="s">
        <v>277</v>
      </c>
      <c r="P410" s="2" t="s">
        <v>66</v>
      </c>
      <c r="Q410" s="2" t="s">
        <v>262</v>
      </c>
      <c r="R410" s="2" t="s">
        <v>21</v>
      </c>
      <c r="S410" s="2" t="s">
        <v>269</v>
      </c>
      <c r="T410" s="2" t="s">
        <v>35</v>
      </c>
      <c r="U410" s="2" t="s">
        <v>568</v>
      </c>
      <c r="V410" s="2" t="s">
        <v>86</v>
      </c>
      <c r="W410" s="2" t="s">
        <v>510</v>
      </c>
      <c r="X410" s="2" t="s">
        <v>171</v>
      </c>
      <c r="Y410" s="2" t="s">
        <v>143</v>
      </c>
      <c r="Z410" s="2" t="s">
        <v>36</v>
      </c>
      <c r="AA410" s="2" t="s">
        <v>2056</v>
      </c>
      <c r="AB410" s="2" t="s">
        <v>2053</v>
      </c>
      <c r="AC410" s="2" t="s">
        <v>3094</v>
      </c>
      <c r="AD410" s="2" t="s">
        <v>3093</v>
      </c>
      <c r="AE410" s="2" t="s">
        <v>3093</v>
      </c>
      <c r="AF410" s="17" t="s">
        <v>3115</v>
      </c>
    </row>
    <row r="411" spans="1:32">
      <c r="A411" s="2">
        <v>410</v>
      </c>
      <c r="B411" s="2" t="s">
        <v>2625</v>
      </c>
      <c r="C411" s="2" t="s">
        <v>2186</v>
      </c>
      <c r="D411" s="2" t="s">
        <v>2611</v>
      </c>
      <c r="E411" s="2" t="s">
        <v>3089</v>
      </c>
      <c r="F411" s="2" t="s">
        <v>2645</v>
      </c>
      <c r="G411" s="12">
        <v>44684</v>
      </c>
      <c r="H411" s="2" t="s">
        <v>3112</v>
      </c>
      <c r="I411" s="2" t="s">
        <v>288</v>
      </c>
      <c r="J411" s="2" t="s">
        <v>39</v>
      </c>
      <c r="K411" s="2" t="s">
        <v>2121</v>
      </c>
      <c r="L411" s="2" t="s">
        <v>11</v>
      </c>
      <c r="M411" s="2" t="s">
        <v>656</v>
      </c>
      <c r="N411" s="2" t="s">
        <v>11</v>
      </c>
      <c r="O411" s="2" t="s">
        <v>542</v>
      </c>
      <c r="P411" s="2" t="s">
        <v>314</v>
      </c>
      <c r="Q411" s="2" t="s">
        <v>251</v>
      </c>
      <c r="R411" s="2" t="s">
        <v>13</v>
      </c>
      <c r="S411" s="2" t="s">
        <v>286</v>
      </c>
      <c r="T411" s="2" t="s">
        <v>18</v>
      </c>
      <c r="U411" s="2" t="s">
        <v>548</v>
      </c>
      <c r="V411" s="2" t="s">
        <v>77</v>
      </c>
      <c r="W411" s="2" t="s">
        <v>307</v>
      </c>
      <c r="X411" s="2" t="s">
        <v>31</v>
      </c>
      <c r="Y411" s="2" t="s">
        <v>799</v>
      </c>
      <c r="Z411" s="2" t="s">
        <v>46</v>
      </c>
      <c r="AA411" s="2" t="s">
        <v>2188</v>
      </c>
      <c r="AB411" s="2" t="s">
        <v>2187</v>
      </c>
      <c r="AC411" s="2" t="s">
        <v>3094</v>
      </c>
      <c r="AD411" s="2" t="s">
        <v>3093</v>
      </c>
      <c r="AE411" s="2" t="s">
        <v>3093</v>
      </c>
      <c r="AF411" s="17" t="s">
        <v>3096</v>
      </c>
    </row>
  </sheetData>
  <autoFilter ref="A1:AF1" xr:uid="{FC4E1DE3-E434-4255-A378-864C8CAD8342}"/>
  <sortState xmlns:xlrd2="http://schemas.microsoft.com/office/spreadsheetml/2017/richdata2" ref="A2:AF412">
    <sortCondition ref="A2:A41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28C7-96FA-4400-9B07-B73D0AB302CC}">
  <dimension ref="B2:AD3690"/>
  <sheetViews>
    <sheetView topLeftCell="A154" zoomScale="80" zoomScaleNormal="80" workbookViewId="0">
      <selection activeCell="AD186" sqref="AD186"/>
    </sheetView>
  </sheetViews>
  <sheetFormatPr defaultRowHeight="13.35" customHeight="1"/>
  <cols>
    <col min="1" max="1" width="6.140625" customWidth="1"/>
  </cols>
  <sheetData>
    <row r="2" spans="2:10" ht="13.35" customHeight="1">
      <c r="B2" s="3" t="s">
        <v>3099</v>
      </c>
      <c r="C2" s="4"/>
      <c r="D2" s="4" t="str">
        <f>VLOOKUP($J2,ASBVs!$A$2:$D$411,4,FALSE)</f>
        <v>220231</v>
      </c>
      <c r="E2" s="4"/>
      <c r="F2" s="4" t="str">
        <f>VLOOKUP($J2,ASBVs!$A$2:$H$411,8,FALSE)</f>
        <v>Single</v>
      </c>
      <c r="G2" s="29"/>
      <c r="H2" s="30"/>
      <c r="I2" s="5" t="s">
        <v>3100</v>
      </c>
      <c r="J2" s="6">
        <v>1</v>
      </c>
    </row>
    <row r="3" spans="2:10" ht="13.35" customHeight="1">
      <c r="B3" s="7" t="s">
        <v>3101</v>
      </c>
      <c r="C3" s="19" t="str">
        <f>VLOOKUP($J2,ASBVs!$A$2:$F$411,6,FALSE)</f>
        <v>210761</v>
      </c>
      <c r="D3" s="20"/>
      <c r="E3" s="20"/>
      <c r="F3" s="7" t="s">
        <v>3102</v>
      </c>
      <c r="G3" s="21">
        <f>VLOOKUP($J2,ASBVs!$A$2:$G$411,7,FALSE)</f>
        <v>44680</v>
      </c>
      <c r="H3" s="21"/>
      <c r="I3" s="21"/>
      <c r="J3" s="22"/>
    </row>
    <row r="4" spans="2:10" ht="13.35" customHeight="1">
      <c r="B4" s="8" t="s">
        <v>0</v>
      </c>
      <c r="C4" s="9" t="s">
        <v>6</v>
      </c>
      <c r="D4" s="9" t="s">
        <v>2667</v>
      </c>
      <c r="E4" s="9" t="s">
        <v>2</v>
      </c>
      <c r="F4" s="9" t="s">
        <v>1</v>
      </c>
      <c r="G4" s="8" t="s">
        <v>3</v>
      </c>
      <c r="H4" s="8" t="s">
        <v>4</v>
      </c>
      <c r="I4" s="8" t="s">
        <v>5</v>
      </c>
      <c r="J4" s="8" t="s">
        <v>7</v>
      </c>
    </row>
    <row r="5" spans="2:10" ht="13.35" customHeight="1">
      <c r="B5" s="10" t="str">
        <f>VLOOKUP($J2,ASBVs!$A$2:$AE$411,9,FALSE)</f>
        <v>0.45</v>
      </c>
      <c r="C5" s="10" t="str">
        <f>VLOOKUP($J2,ASBVs!$A$2:$AE$411,11,FALSE)</f>
        <v>10.82</v>
      </c>
      <c r="D5" s="10" t="str">
        <f>VLOOKUP($J2,ASBVs!$A$2:$AE$411,13,FALSE)</f>
        <v>16.55</v>
      </c>
      <c r="E5" s="10" t="str">
        <f>VLOOKUP($J2,ASBVs!$A$2:$AE$411,17,FALSE)</f>
        <v>-0.26</v>
      </c>
      <c r="F5" s="10" t="str">
        <f>VLOOKUP($J2,ASBVs!$A$2:$AE$411,15,FALSE)</f>
        <v>3.71</v>
      </c>
      <c r="G5" s="10" t="str">
        <f>VLOOKUP($J2,ASBVs!$A$2:$AE$411,19,FALSE)</f>
        <v>4.48</v>
      </c>
      <c r="H5" s="10" t="str">
        <f>VLOOKUP($J2,ASBVs!$A$2:$AE$411,21,FALSE)</f>
        <v>-0.27</v>
      </c>
      <c r="I5" s="10" t="str">
        <f>VLOOKUP($J2,ASBVs!$A$2:$AE$411,23,FALSE)</f>
        <v>1.32</v>
      </c>
      <c r="J5" s="10" t="str">
        <f>VLOOKUP($J2,ASBVs!$A$2:$AE$411,25,FALSE)</f>
        <v>3.25</v>
      </c>
    </row>
    <row r="6" spans="2:10" ht="13.35" customHeight="1">
      <c r="B6" s="10" t="str">
        <f>VLOOKUP($J2,ASBVs!$A$2:$AB$411,10,FALSE)</f>
        <v>67</v>
      </c>
      <c r="C6" s="10" t="str">
        <f>VLOOKUP($J2,ASBVs!$A$2:$AB$411,12,FALSE)</f>
        <v>69</v>
      </c>
      <c r="D6" s="10" t="str">
        <f>VLOOKUP($J2,ASBVs!$A$2:$AB$411,14,FALSE)</f>
        <v>68</v>
      </c>
      <c r="E6" s="10" t="str">
        <f>VLOOKUP($J2,ASBVs!$A$2:$AB$411,18,FALSE)</f>
        <v>68</v>
      </c>
      <c r="F6" s="10" t="str">
        <f>VLOOKUP($J2,ASBVs!$A$2:$AB$411,16,FALSE)</f>
        <v>68</v>
      </c>
      <c r="G6" s="10" t="str">
        <f>VLOOKUP($J2,ASBVs!$A$2:$AB$411,20,FALSE)</f>
        <v>62</v>
      </c>
      <c r="H6" s="10" t="str">
        <f>VLOOKUP($J2,ASBVs!$A$2:$AB$411,22,FALSE)</f>
        <v>58</v>
      </c>
      <c r="I6" s="10" t="str">
        <f>VLOOKUP($J2,ASBVs!$A$2:$AB$411,24,FALSE)</f>
        <v>57</v>
      </c>
      <c r="J6" s="10" t="str">
        <f>VLOOKUP($J2,ASBVs!$A$2:$AB$411,26,FALSE)</f>
        <v>59</v>
      </c>
    </row>
    <row r="7" spans="2:10" ht="13.35" customHeight="1">
      <c r="B7" s="11" t="s">
        <v>3103</v>
      </c>
      <c r="C7" s="11" t="s">
        <v>3091</v>
      </c>
      <c r="D7" s="11" t="s">
        <v>3104</v>
      </c>
      <c r="E7" s="23" t="s">
        <v>2623</v>
      </c>
      <c r="F7" s="23"/>
      <c r="G7" s="24" t="s">
        <v>3105</v>
      </c>
      <c r="H7" s="25"/>
      <c r="I7" s="23" t="s">
        <v>3106</v>
      </c>
      <c r="J7" s="23"/>
    </row>
    <row r="8" spans="2:10" ht="13.35" customHeight="1">
      <c r="B8" s="10" t="str">
        <f>VLOOKUP($J2,ASBVs!$A$2:$AE$411,29,FALSE)</f>
        <v>2</v>
      </c>
      <c r="C8" s="10" t="str">
        <f>VLOOKUP($J2,ASBVs!$A$2:$AE$411,30,FALSE)</f>
        <v>1</v>
      </c>
      <c r="D8" s="10" t="str">
        <f>VLOOKUP($J2,ASBVs!$A$2:$AE$411,31,FALSE)</f>
        <v>2</v>
      </c>
      <c r="E8" s="26" t="str">
        <f>VLOOKUP($J2,ASBVs!$A$2:$B$411,2,FALSE)</f>
        <v xml:space="preserve">Dorset </v>
      </c>
      <c r="F8" s="26"/>
      <c r="G8" s="27" t="str">
        <f>VLOOKUP($J2,ASBVs!$A$2:$AB$411,27,FALSE)</f>
        <v>158.53</v>
      </c>
      <c r="H8" s="25"/>
      <c r="I8" s="27" t="str">
        <f>VLOOKUP($J2,ASBVs!$A$2:$AB$411,28,FALSE)</f>
        <v>162.40</v>
      </c>
      <c r="J8" s="25"/>
    </row>
    <row r="9" spans="2:10" ht="13.35" customHeight="1">
      <c r="B9" s="28" t="s">
        <v>3107</v>
      </c>
      <c r="C9" s="28"/>
      <c r="D9" s="28"/>
      <c r="E9" s="28"/>
      <c r="F9" s="28"/>
      <c r="G9" s="28"/>
      <c r="H9" s="28" t="s">
        <v>3108</v>
      </c>
      <c r="I9" s="28"/>
      <c r="J9" s="28"/>
    </row>
    <row r="11" spans="2:10" ht="13.35" customHeight="1">
      <c r="B11" s="3" t="s">
        <v>3099</v>
      </c>
      <c r="C11" s="4"/>
      <c r="D11" s="4" t="str">
        <f>VLOOKUP($J11,ASBVs!$A$2:$D$411,4,FALSE)</f>
        <v>220575</v>
      </c>
      <c r="E11" s="4"/>
      <c r="F11" s="4" t="str">
        <f>VLOOKUP($J11,ASBVs!$A$2:$H$411,8,FALSE)</f>
        <v>Twin</v>
      </c>
      <c r="G11" s="29"/>
      <c r="H11" s="30"/>
      <c r="I11" s="5" t="s">
        <v>3100</v>
      </c>
      <c r="J11" s="6">
        <v>2</v>
      </c>
    </row>
    <row r="12" spans="2:10" ht="13.35" customHeight="1">
      <c r="B12" s="7" t="s">
        <v>3101</v>
      </c>
      <c r="C12" s="19" t="str">
        <f>VLOOKUP($J11,ASBVs!$A$2:$F$411,6,FALSE)</f>
        <v>211162</v>
      </c>
      <c r="D12" s="20"/>
      <c r="E12" s="20"/>
      <c r="F12" s="7" t="s">
        <v>3102</v>
      </c>
      <c r="G12" s="21">
        <f>VLOOKUP($J11,ASBVs!$A$2:$G$411,7,FALSE)</f>
        <v>44683</v>
      </c>
      <c r="H12" s="21"/>
      <c r="I12" s="21"/>
      <c r="J12" s="22"/>
    </row>
    <row r="13" spans="2:10" ht="13.35" customHeight="1">
      <c r="B13" s="8" t="s">
        <v>0</v>
      </c>
      <c r="C13" s="9" t="s">
        <v>6</v>
      </c>
      <c r="D13" s="9" t="s">
        <v>2667</v>
      </c>
      <c r="E13" s="9" t="s">
        <v>2</v>
      </c>
      <c r="F13" s="9" t="s">
        <v>1</v>
      </c>
      <c r="G13" s="8" t="s">
        <v>3</v>
      </c>
      <c r="H13" s="8" t="s">
        <v>4</v>
      </c>
      <c r="I13" s="8" t="s">
        <v>5</v>
      </c>
      <c r="J13" s="8" t="s">
        <v>7</v>
      </c>
    </row>
    <row r="14" spans="2:10" ht="13.35" customHeight="1">
      <c r="B14" s="10" t="str">
        <f>VLOOKUP($J11,ASBVs!$A$2:$AE$411,9,FALSE)</f>
        <v>0.79</v>
      </c>
      <c r="C14" s="10" t="str">
        <f>VLOOKUP($J11,ASBVs!$A$2:$AE$411,11,FALSE)</f>
        <v>11.77</v>
      </c>
      <c r="D14" s="10" t="str">
        <f>VLOOKUP($J11,ASBVs!$A$2:$AE$411,13,FALSE)</f>
        <v>17.94</v>
      </c>
      <c r="E14" s="10" t="str">
        <f>VLOOKUP($J11,ASBVs!$A$2:$AE$411,17,FALSE)</f>
        <v>-1.52</v>
      </c>
      <c r="F14" s="10" t="str">
        <f>VLOOKUP($J11,ASBVs!$A$2:$AE$411,15,FALSE)</f>
        <v>2.48</v>
      </c>
      <c r="G14" s="10" t="str">
        <f>VLOOKUP($J11,ASBVs!$A$2:$AE$411,19,FALSE)</f>
        <v>5.52</v>
      </c>
      <c r="H14" s="10" t="str">
        <f>VLOOKUP($J11,ASBVs!$A$2:$AE$411,21,FALSE)</f>
        <v>-0.66</v>
      </c>
      <c r="I14" s="10" t="str">
        <f>VLOOKUP($J11,ASBVs!$A$2:$AE$411,23,FALSE)</f>
        <v>1.15</v>
      </c>
      <c r="J14" s="10" t="str">
        <f>VLOOKUP($J11,ASBVs!$A$2:$AE$411,25,FALSE)</f>
        <v>2.91</v>
      </c>
    </row>
    <row r="15" spans="2:10" ht="13.35" customHeight="1">
      <c r="B15" s="10" t="str">
        <f>VLOOKUP($J11,ASBVs!$A$2:$AB$411,10,FALSE)</f>
        <v>61</v>
      </c>
      <c r="C15" s="10" t="str">
        <f>VLOOKUP($J11,ASBVs!$A$2:$AB$411,12,FALSE)</f>
        <v>64</v>
      </c>
      <c r="D15" s="10" t="str">
        <f>VLOOKUP($J11,ASBVs!$A$2:$AB$411,14,FALSE)</f>
        <v>63</v>
      </c>
      <c r="E15" s="10" t="str">
        <f>VLOOKUP($J11,ASBVs!$A$2:$AB$411,18,FALSE)</f>
        <v>64</v>
      </c>
      <c r="F15" s="10" t="str">
        <f>VLOOKUP($J11,ASBVs!$A$2:$AB$411,16,FALSE)</f>
        <v>66</v>
      </c>
      <c r="G15" s="10" t="str">
        <f>VLOOKUP($J11,ASBVs!$A$2:$AB$411,20,FALSE)</f>
        <v>54</v>
      </c>
      <c r="H15" s="10" t="str">
        <f>VLOOKUP($J11,ASBVs!$A$2:$AB$411,22,FALSE)</f>
        <v>51</v>
      </c>
      <c r="I15" s="10" t="str">
        <f>VLOOKUP($J11,ASBVs!$A$2:$AB$411,24,FALSE)</f>
        <v>49</v>
      </c>
      <c r="J15" s="10" t="str">
        <f>VLOOKUP($J11,ASBVs!$A$2:$AB$411,26,FALSE)</f>
        <v>52</v>
      </c>
    </row>
    <row r="16" spans="2:10" ht="13.35" customHeight="1">
      <c r="B16" s="11" t="s">
        <v>3103</v>
      </c>
      <c r="C16" s="11" t="s">
        <v>3091</v>
      </c>
      <c r="D16" s="11" t="s">
        <v>3104</v>
      </c>
      <c r="E16" s="23" t="s">
        <v>2623</v>
      </c>
      <c r="F16" s="23"/>
      <c r="G16" s="24" t="s">
        <v>3105</v>
      </c>
      <c r="H16" s="25"/>
      <c r="I16" s="23" t="s">
        <v>3106</v>
      </c>
      <c r="J16" s="23"/>
    </row>
    <row r="17" spans="2:10" ht="13.35" customHeight="1">
      <c r="B17" s="10" t="str">
        <f>VLOOKUP($J11,ASBVs!$A$2:$AE$411,29,FALSE)</f>
        <v>2</v>
      </c>
      <c r="C17" s="10" t="str">
        <f>VLOOKUP($J11,ASBVs!$A$2:$AE$411,30,FALSE)</f>
        <v>2</v>
      </c>
      <c r="D17" s="10" t="str">
        <f>VLOOKUP($J11,ASBVs!$A$2:$AE$411,31,FALSE)</f>
        <v>1</v>
      </c>
      <c r="E17" s="26" t="str">
        <f>VLOOKUP($J11,ASBVs!$A$2:$B$411,2,FALSE)</f>
        <v xml:space="preserve">Dorset </v>
      </c>
      <c r="F17" s="26"/>
      <c r="G17" s="27" t="str">
        <f>VLOOKUP($J11,ASBVs!$A$2:$AB$411,27,FALSE)</f>
        <v>154.08</v>
      </c>
      <c r="H17" s="25"/>
      <c r="I17" s="27" t="str">
        <f>VLOOKUP($J11,ASBVs!$A$2:$AB$411,28,FALSE)</f>
        <v>162.29</v>
      </c>
      <c r="J17" s="25"/>
    </row>
    <row r="18" spans="2:10" ht="13.35" customHeight="1">
      <c r="B18" s="28" t="s">
        <v>3107</v>
      </c>
      <c r="C18" s="28"/>
      <c r="D18" s="28"/>
      <c r="E18" s="28"/>
      <c r="F18" s="28"/>
      <c r="G18" s="28"/>
      <c r="H18" s="28" t="s">
        <v>3108</v>
      </c>
      <c r="I18" s="28"/>
      <c r="J18" s="28"/>
    </row>
    <row r="20" spans="2:10" ht="13.35" customHeight="1">
      <c r="B20" s="3" t="s">
        <v>3099</v>
      </c>
      <c r="C20" s="4"/>
      <c r="D20" s="4" t="str">
        <f>VLOOKUP($J20,ASBVs!$A$2:$D$411,4,FALSE)</f>
        <v>220334</v>
      </c>
      <c r="E20" s="4"/>
      <c r="F20" s="4" t="str">
        <f>VLOOKUP($J20,ASBVs!$A$2:$H$411,8,FALSE)</f>
        <v>Single</v>
      </c>
      <c r="G20" s="29"/>
      <c r="H20" s="30"/>
      <c r="I20" s="5" t="s">
        <v>3100</v>
      </c>
      <c r="J20" s="6">
        <v>3</v>
      </c>
    </row>
    <row r="21" spans="2:10" ht="13.35" customHeight="1">
      <c r="B21" s="7" t="s">
        <v>3101</v>
      </c>
      <c r="C21" s="19" t="str">
        <f>VLOOKUP($J20,ASBVs!$A$2:$F$411,6,FALSE)</f>
        <v>200887</v>
      </c>
      <c r="D21" s="20"/>
      <c r="E21" s="20"/>
      <c r="F21" s="7" t="s">
        <v>3102</v>
      </c>
      <c r="G21" s="21">
        <f>VLOOKUP($J20,ASBVs!$A$2:$G$411,7,FALSE)</f>
        <v>44680</v>
      </c>
      <c r="H21" s="21"/>
      <c r="I21" s="21"/>
      <c r="J21" s="22"/>
    </row>
    <row r="22" spans="2:10" ht="13.35" customHeight="1">
      <c r="B22" s="8" t="s">
        <v>0</v>
      </c>
      <c r="C22" s="9" t="s">
        <v>6</v>
      </c>
      <c r="D22" s="9" t="s">
        <v>2667</v>
      </c>
      <c r="E22" s="9" t="s">
        <v>2</v>
      </c>
      <c r="F22" s="9" t="s">
        <v>1</v>
      </c>
      <c r="G22" s="8" t="s">
        <v>3</v>
      </c>
      <c r="H22" s="8" t="s">
        <v>4</v>
      </c>
      <c r="I22" s="8" t="s">
        <v>5</v>
      </c>
      <c r="J22" s="8" t="s">
        <v>7</v>
      </c>
    </row>
    <row r="23" spans="2:10" ht="13.35" customHeight="1">
      <c r="B23" s="10" t="str">
        <f>VLOOKUP($J20,ASBVs!$A$2:$AE$411,9,FALSE)</f>
        <v>0.66</v>
      </c>
      <c r="C23" s="10" t="str">
        <f>VLOOKUP($J20,ASBVs!$A$2:$AE$411,11,FALSE)</f>
        <v>11.67</v>
      </c>
      <c r="D23" s="10" t="str">
        <f>VLOOKUP($J20,ASBVs!$A$2:$AE$411,13,FALSE)</f>
        <v>16.45</v>
      </c>
      <c r="E23" s="10" t="str">
        <f>VLOOKUP($J20,ASBVs!$A$2:$AE$411,17,FALSE)</f>
        <v>-0.59</v>
      </c>
      <c r="F23" s="10" t="str">
        <f>VLOOKUP($J20,ASBVs!$A$2:$AE$411,15,FALSE)</f>
        <v>3.60</v>
      </c>
      <c r="G23" s="10" t="str">
        <f>VLOOKUP($J20,ASBVs!$A$2:$AE$411,19,FALSE)</f>
        <v>4.91</v>
      </c>
      <c r="H23" s="10" t="str">
        <f>VLOOKUP($J20,ASBVs!$A$2:$AE$411,21,FALSE)</f>
        <v>-0.71</v>
      </c>
      <c r="I23" s="10" t="str">
        <f>VLOOKUP($J20,ASBVs!$A$2:$AE$411,23,FALSE)</f>
        <v>3.59</v>
      </c>
      <c r="J23" s="10" t="str">
        <f>VLOOKUP($J20,ASBVs!$A$2:$AE$411,25,FALSE)</f>
        <v>3.08</v>
      </c>
    </row>
    <row r="24" spans="2:10" ht="13.35" customHeight="1">
      <c r="B24" s="10" t="str">
        <f>VLOOKUP($J20,ASBVs!$A$2:$AB$411,10,FALSE)</f>
        <v>63</v>
      </c>
      <c r="C24" s="10" t="str">
        <f>VLOOKUP($J20,ASBVs!$A$2:$AB$411,12,FALSE)</f>
        <v>68</v>
      </c>
      <c r="D24" s="10" t="str">
        <f>VLOOKUP($J20,ASBVs!$A$2:$AB$411,14,FALSE)</f>
        <v>68</v>
      </c>
      <c r="E24" s="10" t="str">
        <f>VLOOKUP($J20,ASBVs!$A$2:$AB$411,18,FALSE)</f>
        <v>68</v>
      </c>
      <c r="F24" s="10" t="str">
        <f>VLOOKUP($J20,ASBVs!$A$2:$AB$411,16,FALSE)</f>
        <v>70</v>
      </c>
      <c r="G24" s="10" t="str">
        <f>VLOOKUP($J20,ASBVs!$A$2:$AB$411,20,FALSE)</f>
        <v>59</v>
      </c>
      <c r="H24" s="10" t="str">
        <f>VLOOKUP($J20,ASBVs!$A$2:$AB$411,22,FALSE)</f>
        <v>52</v>
      </c>
      <c r="I24" s="10" t="str">
        <f>VLOOKUP($J20,ASBVs!$A$2:$AB$411,24,FALSE)</f>
        <v>50</v>
      </c>
      <c r="J24" s="10" t="str">
        <f>VLOOKUP($J20,ASBVs!$A$2:$AB$411,26,FALSE)</f>
        <v>55</v>
      </c>
    </row>
    <row r="25" spans="2:10" ht="13.35" customHeight="1">
      <c r="B25" s="11" t="s">
        <v>3103</v>
      </c>
      <c r="C25" s="11" t="s">
        <v>3091</v>
      </c>
      <c r="D25" s="11" t="s">
        <v>3104</v>
      </c>
      <c r="E25" s="23" t="s">
        <v>2623</v>
      </c>
      <c r="F25" s="23"/>
      <c r="G25" s="24" t="s">
        <v>3105</v>
      </c>
      <c r="H25" s="25"/>
      <c r="I25" s="23" t="s">
        <v>3106</v>
      </c>
      <c r="J25" s="23"/>
    </row>
    <row r="26" spans="2:10" ht="13.35" customHeight="1">
      <c r="B26" s="10" t="str">
        <f>VLOOKUP($J20,ASBVs!$A$2:$AE$411,29,FALSE)</f>
        <v>2</v>
      </c>
      <c r="C26" s="10" t="str">
        <f>VLOOKUP($J20,ASBVs!$A$2:$AE$411,30,FALSE)</f>
        <v>2</v>
      </c>
      <c r="D26" s="10" t="str">
        <f>VLOOKUP($J20,ASBVs!$A$2:$AE$411,31,FALSE)</f>
        <v>1</v>
      </c>
      <c r="E26" s="26" t="str">
        <f>VLOOKUP($J20,ASBVs!$A$2:$B$411,2,FALSE)</f>
        <v xml:space="preserve">Dorset </v>
      </c>
      <c r="F26" s="26"/>
      <c r="G26" s="27" t="str">
        <f>VLOOKUP($J20,ASBVs!$A$2:$AB$411,27,FALSE)</f>
        <v>146.78</v>
      </c>
      <c r="H26" s="25"/>
      <c r="I26" s="27" t="str">
        <f>VLOOKUP($J20,ASBVs!$A$2:$AB$411,28,FALSE)</f>
        <v>155.65</v>
      </c>
      <c r="J26" s="25"/>
    </row>
    <row r="27" spans="2:10" ht="13.35" customHeight="1">
      <c r="B27" s="28" t="s">
        <v>3107</v>
      </c>
      <c r="C27" s="28"/>
      <c r="D27" s="28"/>
      <c r="E27" s="28"/>
      <c r="F27" s="28"/>
      <c r="G27" s="28"/>
      <c r="H27" s="28" t="s">
        <v>3108</v>
      </c>
      <c r="I27" s="28"/>
      <c r="J27" s="28"/>
    </row>
    <row r="29" spans="2:10" ht="13.35" customHeight="1">
      <c r="B29" s="3" t="s">
        <v>3099</v>
      </c>
      <c r="C29" s="4"/>
      <c r="D29" s="4" t="str">
        <f>VLOOKUP($J29,ASBVs!$A$2:$D$411,4,FALSE)</f>
        <v>221039</v>
      </c>
      <c r="E29" s="4"/>
      <c r="F29" s="4" t="str">
        <f>VLOOKUP($J29,ASBVs!$A$2:$H$411,8,FALSE)</f>
        <v>Single</v>
      </c>
      <c r="G29" s="29"/>
      <c r="H29" s="30"/>
      <c r="I29" s="5" t="s">
        <v>3100</v>
      </c>
      <c r="J29" s="6">
        <v>4</v>
      </c>
    </row>
    <row r="30" spans="2:10" ht="13.35" customHeight="1">
      <c r="B30" s="7" t="s">
        <v>3101</v>
      </c>
      <c r="C30" s="19" t="str">
        <f>VLOOKUP($J29,ASBVs!$A$2:$F$411,6,FALSE)</f>
        <v>200887</v>
      </c>
      <c r="D30" s="20"/>
      <c r="E30" s="20"/>
      <c r="F30" s="7" t="s">
        <v>3102</v>
      </c>
      <c r="G30" s="21">
        <f>VLOOKUP($J29,ASBVs!$A$2:$G$411,7,FALSE)</f>
        <v>44701</v>
      </c>
      <c r="H30" s="21"/>
      <c r="I30" s="21"/>
      <c r="J30" s="22"/>
    </row>
    <row r="31" spans="2:10" ht="13.35" customHeight="1">
      <c r="B31" s="8" t="s">
        <v>0</v>
      </c>
      <c r="C31" s="9" t="s">
        <v>6</v>
      </c>
      <c r="D31" s="9" t="s">
        <v>2667</v>
      </c>
      <c r="E31" s="9" t="s">
        <v>2</v>
      </c>
      <c r="F31" s="9" t="s">
        <v>1</v>
      </c>
      <c r="G31" s="8" t="s">
        <v>3</v>
      </c>
      <c r="H31" s="8" t="s">
        <v>4</v>
      </c>
      <c r="I31" s="8" t="s">
        <v>5</v>
      </c>
      <c r="J31" s="8" t="s">
        <v>7</v>
      </c>
    </row>
    <row r="32" spans="2:10" ht="13.35" customHeight="1">
      <c r="B32" s="10" t="str">
        <f>VLOOKUP($J29,ASBVs!$A$2:$AE$411,9,FALSE)</f>
        <v>0.47</v>
      </c>
      <c r="C32" s="10" t="str">
        <f>VLOOKUP($J29,ASBVs!$A$2:$AE$411,11,FALSE)</f>
        <v>10.09</v>
      </c>
      <c r="D32" s="10" t="str">
        <f>VLOOKUP($J29,ASBVs!$A$2:$AE$411,13,FALSE)</f>
        <v>14.81</v>
      </c>
      <c r="E32" s="10" t="str">
        <f>VLOOKUP($J29,ASBVs!$A$2:$AE$411,17,FALSE)</f>
        <v>0.08</v>
      </c>
      <c r="F32" s="10" t="str">
        <f>VLOOKUP($J29,ASBVs!$A$2:$AE$411,15,FALSE)</f>
        <v>4.13</v>
      </c>
      <c r="G32" s="10" t="str">
        <f>VLOOKUP($J29,ASBVs!$A$2:$AE$411,19,FALSE)</f>
        <v>4.02</v>
      </c>
      <c r="H32" s="10" t="str">
        <f>VLOOKUP($J29,ASBVs!$A$2:$AE$411,21,FALSE)</f>
        <v>-0.36</v>
      </c>
      <c r="I32" s="10" t="str">
        <f>VLOOKUP($J29,ASBVs!$A$2:$AE$411,23,FALSE)</f>
        <v>1.79</v>
      </c>
      <c r="J32" s="10" t="str">
        <f>VLOOKUP($J29,ASBVs!$A$2:$AE$411,25,FALSE)</f>
        <v>3.38</v>
      </c>
    </row>
    <row r="33" spans="2:10" ht="13.35" customHeight="1">
      <c r="B33" s="10" t="str">
        <f>VLOOKUP($J29,ASBVs!$A$2:$AB$411,10,FALSE)</f>
        <v>61</v>
      </c>
      <c r="C33" s="10" t="str">
        <f>VLOOKUP($J29,ASBVs!$A$2:$AB$411,12,FALSE)</f>
        <v>64</v>
      </c>
      <c r="D33" s="10" t="str">
        <f>VLOOKUP($J29,ASBVs!$A$2:$AB$411,14,FALSE)</f>
        <v>62</v>
      </c>
      <c r="E33" s="10" t="str">
        <f>VLOOKUP($J29,ASBVs!$A$2:$AB$411,18,FALSE)</f>
        <v>64</v>
      </c>
      <c r="F33" s="10" t="str">
        <f>VLOOKUP($J29,ASBVs!$A$2:$AB$411,16,FALSE)</f>
        <v>66</v>
      </c>
      <c r="G33" s="10" t="str">
        <f>VLOOKUP($J29,ASBVs!$A$2:$AB$411,20,FALSE)</f>
        <v>57</v>
      </c>
      <c r="H33" s="10" t="str">
        <f>VLOOKUP($J29,ASBVs!$A$2:$AB$411,22,FALSE)</f>
        <v>49</v>
      </c>
      <c r="I33" s="10" t="str">
        <f>VLOOKUP($J29,ASBVs!$A$2:$AB$411,24,FALSE)</f>
        <v>47</v>
      </c>
      <c r="J33" s="10" t="str">
        <f>VLOOKUP($J29,ASBVs!$A$2:$AB$411,26,FALSE)</f>
        <v>52</v>
      </c>
    </row>
    <row r="34" spans="2:10" ht="13.35" customHeight="1">
      <c r="B34" s="11" t="s">
        <v>3103</v>
      </c>
      <c r="C34" s="11" t="s">
        <v>3091</v>
      </c>
      <c r="D34" s="11" t="s">
        <v>3104</v>
      </c>
      <c r="E34" s="23" t="s">
        <v>2623</v>
      </c>
      <c r="F34" s="23"/>
      <c r="G34" s="24" t="s">
        <v>3105</v>
      </c>
      <c r="H34" s="25"/>
      <c r="I34" s="23" t="s">
        <v>3106</v>
      </c>
      <c r="J34" s="23"/>
    </row>
    <row r="35" spans="2:10" ht="13.35" customHeight="1">
      <c r="B35" s="10" t="str">
        <f>VLOOKUP($J29,ASBVs!$A$2:$AE$411,29,FALSE)</f>
        <v>2</v>
      </c>
      <c r="C35" s="10" t="str">
        <f>VLOOKUP($J29,ASBVs!$A$2:$AE$411,30,FALSE)</f>
        <v>2</v>
      </c>
      <c r="D35" s="10" t="str">
        <f>VLOOKUP($J29,ASBVs!$A$2:$AE$411,31,FALSE)</f>
        <v>2</v>
      </c>
      <c r="E35" s="26" t="str">
        <f>VLOOKUP($J29,ASBVs!$A$2:$B$411,2,FALSE)</f>
        <v xml:space="preserve">Dorset </v>
      </c>
      <c r="F35" s="26"/>
      <c r="G35" s="27" t="str">
        <f>VLOOKUP($J29,ASBVs!$A$2:$AB$411,27,FALSE)</f>
        <v>150.63</v>
      </c>
      <c r="H35" s="25"/>
      <c r="I35" s="27" t="str">
        <f>VLOOKUP($J29,ASBVs!$A$2:$AB$411,28,FALSE)</f>
        <v>155.49</v>
      </c>
      <c r="J35" s="25"/>
    </row>
    <row r="36" spans="2:10" ht="13.35" customHeight="1">
      <c r="B36" s="28" t="s">
        <v>3107</v>
      </c>
      <c r="C36" s="28"/>
      <c r="D36" s="28"/>
      <c r="E36" s="28"/>
      <c r="F36" s="28"/>
      <c r="G36" s="28"/>
      <c r="H36" s="28" t="s">
        <v>3108</v>
      </c>
      <c r="I36" s="28"/>
      <c r="J36" s="28"/>
    </row>
    <row r="38" spans="2:10" ht="13.35" customHeight="1">
      <c r="B38" s="3" t="s">
        <v>3099</v>
      </c>
      <c r="C38" s="4"/>
      <c r="D38" s="4" t="str">
        <f>VLOOKUP($J38,ASBVs!$A$2:$D$411,4,FALSE)</f>
        <v>220749</v>
      </c>
      <c r="E38" s="4"/>
      <c r="F38" s="4" t="str">
        <f>VLOOKUP($J38,ASBVs!$A$2:$H$411,8,FALSE)</f>
        <v>Triplet</v>
      </c>
      <c r="G38" s="29"/>
      <c r="H38" s="30"/>
      <c r="I38" s="5" t="s">
        <v>3100</v>
      </c>
      <c r="J38" s="6">
        <v>5</v>
      </c>
    </row>
    <row r="39" spans="2:10" ht="13.35" customHeight="1">
      <c r="B39" s="7" t="s">
        <v>3101</v>
      </c>
      <c r="C39" s="19" t="str">
        <f>VLOOKUP($J38,ASBVs!$A$2:$F$411,6,FALSE)</f>
        <v>210870</v>
      </c>
      <c r="D39" s="20"/>
      <c r="E39" s="20"/>
      <c r="F39" s="7" t="s">
        <v>3102</v>
      </c>
      <c r="G39" s="21">
        <f>VLOOKUP($J38,ASBVs!$A$2:$G$411,7,FALSE)</f>
        <v>44685</v>
      </c>
      <c r="H39" s="21"/>
      <c r="I39" s="21"/>
      <c r="J39" s="22"/>
    </row>
    <row r="40" spans="2:10" ht="13.35" customHeight="1">
      <c r="B40" s="8" t="s">
        <v>0</v>
      </c>
      <c r="C40" s="9" t="s">
        <v>6</v>
      </c>
      <c r="D40" s="9" t="s">
        <v>2667</v>
      </c>
      <c r="E40" s="9" t="s">
        <v>2</v>
      </c>
      <c r="F40" s="9" t="s">
        <v>1</v>
      </c>
      <c r="G40" s="8" t="s">
        <v>3</v>
      </c>
      <c r="H40" s="8" t="s">
        <v>4</v>
      </c>
      <c r="I40" s="8" t="s">
        <v>5</v>
      </c>
      <c r="J40" s="8" t="s">
        <v>7</v>
      </c>
    </row>
    <row r="41" spans="2:10" ht="13.35" customHeight="1">
      <c r="B41" s="10" t="str">
        <f>VLOOKUP($J38,ASBVs!$A$2:$AE$411,9,FALSE)</f>
        <v>0.58</v>
      </c>
      <c r="C41" s="10" t="str">
        <f>VLOOKUP($J38,ASBVs!$A$2:$AE$411,11,FALSE)</f>
        <v>10.69</v>
      </c>
      <c r="D41" s="10" t="str">
        <f>VLOOKUP($J38,ASBVs!$A$2:$AE$411,13,FALSE)</f>
        <v>15.36</v>
      </c>
      <c r="E41" s="10" t="str">
        <f>VLOOKUP($J38,ASBVs!$A$2:$AE$411,17,FALSE)</f>
        <v>-0.48</v>
      </c>
      <c r="F41" s="10" t="str">
        <f>VLOOKUP($J38,ASBVs!$A$2:$AE$411,15,FALSE)</f>
        <v>3.08</v>
      </c>
      <c r="G41" s="10" t="str">
        <f>VLOOKUP($J38,ASBVs!$A$2:$AE$411,19,FALSE)</f>
        <v>4.01</v>
      </c>
      <c r="H41" s="10" t="str">
        <f>VLOOKUP($J38,ASBVs!$A$2:$AE$411,21,FALSE)</f>
        <v>-0.26</v>
      </c>
      <c r="I41" s="10" t="str">
        <f>VLOOKUP($J38,ASBVs!$A$2:$AE$411,23,FALSE)</f>
        <v>2.43</v>
      </c>
      <c r="J41" s="10" t="str">
        <f>VLOOKUP($J38,ASBVs!$A$2:$AE$411,25,FALSE)</f>
        <v>2.66</v>
      </c>
    </row>
    <row r="42" spans="2:10" ht="13.35" customHeight="1">
      <c r="B42" s="10" t="str">
        <f>VLOOKUP($J38,ASBVs!$A$2:$AB$411,10,FALSE)</f>
        <v>61</v>
      </c>
      <c r="C42" s="10" t="str">
        <f>VLOOKUP($J38,ASBVs!$A$2:$AB$411,12,FALSE)</f>
        <v>65</v>
      </c>
      <c r="D42" s="10" t="str">
        <f>VLOOKUP($J38,ASBVs!$A$2:$AB$411,14,FALSE)</f>
        <v>65</v>
      </c>
      <c r="E42" s="10" t="str">
        <f>VLOOKUP($J38,ASBVs!$A$2:$AB$411,18,FALSE)</f>
        <v>65</v>
      </c>
      <c r="F42" s="10" t="str">
        <f>VLOOKUP($J38,ASBVs!$A$2:$AB$411,16,FALSE)</f>
        <v>67</v>
      </c>
      <c r="G42" s="10" t="str">
        <f>VLOOKUP($J38,ASBVs!$A$2:$AB$411,20,FALSE)</f>
        <v>56</v>
      </c>
      <c r="H42" s="10" t="str">
        <f>VLOOKUP($J38,ASBVs!$A$2:$AB$411,22,FALSE)</f>
        <v>48</v>
      </c>
      <c r="I42" s="10" t="str">
        <f>VLOOKUP($J38,ASBVs!$A$2:$AB$411,24,FALSE)</f>
        <v>48</v>
      </c>
      <c r="J42" s="10" t="str">
        <f>VLOOKUP($J38,ASBVs!$A$2:$AB$411,26,FALSE)</f>
        <v>51</v>
      </c>
    </row>
    <row r="43" spans="2:10" ht="13.35" customHeight="1">
      <c r="B43" s="11" t="s">
        <v>3103</v>
      </c>
      <c r="C43" s="11" t="s">
        <v>3091</v>
      </c>
      <c r="D43" s="11" t="s">
        <v>3104</v>
      </c>
      <c r="E43" s="23" t="s">
        <v>2623</v>
      </c>
      <c r="F43" s="23"/>
      <c r="G43" s="24" t="s">
        <v>3105</v>
      </c>
      <c r="H43" s="25"/>
      <c r="I43" s="23" t="s">
        <v>3106</v>
      </c>
      <c r="J43" s="23"/>
    </row>
    <row r="44" spans="2:10" ht="13.35" customHeight="1">
      <c r="B44" s="10" t="str">
        <f>VLOOKUP($J38,ASBVs!$A$2:$AE$411,29,FALSE)</f>
        <v>2</v>
      </c>
      <c r="C44" s="10" t="str">
        <f>VLOOKUP($J38,ASBVs!$A$2:$AE$411,30,FALSE)</f>
        <v>1</v>
      </c>
      <c r="D44" s="10" t="str">
        <f>VLOOKUP($J38,ASBVs!$A$2:$AE$411,31,FALSE)</f>
        <v>2</v>
      </c>
      <c r="E44" s="26" t="str">
        <f>VLOOKUP($J38,ASBVs!$A$2:$B$411,2,FALSE)</f>
        <v xml:space="preserve">Dorset </v>
      </c>
      <c r="F44" s="26"/>
      <c r="G44" s="27" t="str">
        <f>VLOOKUP($J38,ASBVs!$A$2:$AB$411,27,FALSE)</f>
        <v>150.89</v>
      </c>
      <c r="H44" s="25"/>
      <c r="I44" s="27" t="str">
        <f>VLOOKUP($J38,ASBVs!$A$2:$AB$411,28,FALSE)</f>
        <v>154.67</v>
      </c>
      <c r="J44" s="25"/>
    </row>
    <row r="45" spans="2:10" ht="13.35" customHeight="1">
      <c r="B45" s="28" t="s">
        <v>3107</v>
      </c>
      <c r="C45" s="28"/>
      <c r="D45" s="28"/>
      <c r="E45" s="28"/>
      <c r="F45" s="28"/>
      <c r="G45" s="28"/>
      <c r="H45" s="28" t="s">
        <v>3108</v>
      </c>
      <c r="I45" s="28"/>
      <c r="J45" s="28"/>
    </row>
    <row r="47" spans="2:10" ht="13.35" customHeight="1">
      <c r="B47" s="3" t="s">
        <v>3099</v>
      </c>
      <c r="C47" s="4"/>
      <c r="D47" s="4" t="str">
        <f>VLOOKUP($J47,ASBVs!$A$2:$D$411,4,FALSE)</f>
        <v>221024</v>
      </c>
      <c r="E47" s="4"/>
      <c r="F47" s="4" t="str">
        <f>VLOOKUP($J47,ASBVs!$A$2:$H$411,8,FALSE)</f>
        <v>Single</v>
      </c>
      <c r="G47" s="29"/>
      <c r="H47" s="30"/>
      <c r="I47" s="5" t="s">
        <v>3100</v>
      </c>
      <c r="J47" s="6">
        <v>6</v>
      </c>
    </row>
    <row r="48" spans="2:10" ht="13.35" customHeight="1">
      <c r="B48" s="7" t="s">
        <v>3101</v>
      </c>
      <c r="C48" s="19" t="str">
        <f>VLOOKUP($J47,ASBVs!$A$2:$F$411,6,FALSE)</f>
        <v>200887</v>
      </c>
      <c r="D48" s="20"/>
      <c r="E48" s="20"/>
      <c r="F48" s="7" t="s">
        <v>3102</v>
      </c>
      <c r="G48" s="21">
        <f>VLOOKUP($J47,ASBVs!$A$2:$G$411,7,FALSE)</f>
        <v>44700</v>
      </c>
      <c r="H48" s="21"/>
      <c r="I48" s="21"/>
      <c r="J48" s="22"/>
    </row>
    <row r="49" spans="2:10" ht="13.35" customHeight="1">
      <c r="B49" s="8" t="s">
        <v>0</v>
      </c>
      <c r="C49" s="9" t="s">
        <v>6</v>
      </c>
      <c r="D49" s="9" t="s">
        <v>2667</v>
      </c>
      <c r="E49" s="9" t="s">
        <v>2</v>
      </c>
      <c r="F49" s="9" t="s">
        <v>1</v>
      </c>
      <c r="G49" s="8" t="s">
        <v>3</v>
      </c>
      <c r="H49" s="8" t="s">
        <v>4</v>
      </c>
      <c r="I49" s="8" t="s">
        <v>5</v>
      </c>
      <c r="J49" s="8" t="s">
        <v>7</v>
      </c>
    </row>
    <row r="50" spans="2:10" ht="13.35" customHeight="1">
      <c r="B50" s="10" t="str">
        <f>VLOOKUP($J47,ASBVs!$A$2:$AE$411,9,FALSE)</f>
        <v>0.67</v>
      </c>
      <c r="C50" s="10" t="str">
        <f>VLOOKUP($J47,ASBVs!$A$2:$AE$411,11,FALSE)</f>
        <v>10.80</v>
      </c>
      <c r="D50" s="10" t="str">
        <f>VLOOKUP($J47,ASBVs!$A$2:$AE$411,13,FALSE)</f>
        <v>15.53</v>
      </c>
      <c r="E50" s="10" t="str">
        <f>VLOOKUP($J47,ASBVs!$A$2:$AE$411,17,FALSE)</f>
        <v>-0.53</v>
      </c>
      <c r="F50" s="10" t="str">
        <f>VLOOKUP($J47,ASBVs!$A$2:$AE$411,15,FALSE)</f>
        <v>3.63</v>
      </c>
      <c r="G50" s="10" t="str">
        <f>VLOOKUP($J47,ASBVs!$A$2:$AE$411,19,FALSE)</f>
        <v>4.71</v>
      </c>
      <c r="H50" s="10" t="str">
        <f>VLOOKUP($J47,ASBVs!$A$2:$AE$411,21,FALSE)</f>
        <v>-0.75</v>
      </c>
      <c r="I50" s="10" t="str">
        <f>VLOOKUP($J47,ASBVs!$A$2:$AE$411,23,FALSE)</f>
        <v>2.83</v>
      </c>
      <c r="J50" s="10" t="str">
        <f>VLOOKUP($J47,ASBVs!$A$2:$AE$411,25,FALSE)</f>
        <v>3.11</v>
      </c>
    </row>
    <row r="51" spans="2:10" ht="13.35" customHeight="1">
      <c r="B51" s="10" t="str">
        <f>VLOOKUP($J47,ASBVs!$A$2:$AB$411,10,FALSE)</f>
        <v>62</v>
      </c>
      <c r="C51" s="10" t="str">
        <f>VLOOKUP($J47,ASBVs!$A$2:$AB$411,12,FALSE)</f>
        <v>65</v>
      </c>
      <c r="D51" s="10" t="str">
        <f>VLOOKUP($J47,ASBVs!$A$2:$AB$411,14,FALSE)</f>
        <v>63</v>
      </c>
      <c r="E51" s="10" t="str">
        <f>VLOOKUP($J47,ASBVs!$A$2:$AB$411,18,FALSE)</f>
        <v>64</v>
      </c>
      <c r="F51" s="10" t="str">
        <f>VLOOKUP($J47,ASBVs!$A$2:$AB$411,16,FALSE)</f>
        <v>66</v>
      </c>
      <c r="G51" s="10" t="str">
        <f>VLOOKUP($J47,ASBVs!$A$2:$AB$411,20,FALSE)</f>
        <v>58</v>
      </c>
      <c r="H51" s="10" t="str">
        <f>VLOOKUP($J47,ASBVs!$A$2:$AB$411,22,FALSE)</f>
        <v>50</v>
      </c>
      <c r="I51" s="10" t="str">
        <f>VLOOKUP($J47,ASBVs!$A$2:$AB$411,24,FALSE)</f>
        <v>48</v>
      </c>
      <c r="J51" s="10" t="str">
        <f>VLOOKUP($J47,ASBVs!$A$2:$AB$411,26,FALSE)</f>
        <v>53</v>
      </c>
    </row>
    <row r="52" spans="2:10" ht="13.35" customHeight="1">
      <c r="B52" s="11" t="s">
        <v>3103</v>
      </c>
      <c r="C52" s="11" t="s">
        <v>3091</v>
      </c>
      <c r="D52" s="11" t="s">
        <v>3104</v>
      </c>
      <c r="E52" s="23" t="s">
        <v>2623</v>
      </c>
      <c r="F52" s="23"/>
      <c r="G52" s="24" t="s">
        <v>3105</v>
      </c>
      <c r="H52" s="25"/>
      <c r="I52" s="23" t="s">
        <v>3106</v>
      </c>
      <c r="J52" s="23"/>
    </row>
    <row r="53" spans="2:10" ht="13.35" customHeight="1">
      <c r="B53" s="10" t="str">
        <f>VLOOKUP($J47,ASBVs!$A$2:$AE$411,29,FALSE)</f>
        <v>2</v>
      </c>
      <c r="C53" s="10" t="str">
        <f>VLOOKUP($J47,ASBVs!$A$2:$AE$411,30,FALSE)</f>
        <v>2</v>
      </c>
      <c r="D53" s="10" t="str">
        <f>VLOOKUP($J47,ASBVs!$A$2:$AE$411,31,FALSE)</f>
        <v>2</v>
      </c>
      <c r="E53" s="26" t="str">
        <f>VLOOKUP($J47,ASBVs!$A$2:$B$411,2,FALSE)</f>
        <v xml:space="preserve">Dorset </v>
      </c>
      <c r="F53" s="26"/>
      <c r="G53" s="27" t="str">
        <f>VLOOKUP($J47,ASBVs!$A$2:$AB$411,27,FALSE)</f>
        <v>145.28</v>
      </c>
      <c r="H53" s="25"/>
      <c r="I53" s="27" t="str">
        <f>VLOOKUP($J47,ASBVs!$A$2:$AB$411,28,FALSE)</f>
        <v>154.60</v>
      </c>
      <c r="J53" s="25"/>
    </row>
    <row r="54" spans="2:10" ht="13.35" customHeight="1">
      <c r="B54" s="28" t="s">
        <v>3107</v>
      </c>
      <c r="C54" s="28"/>
      <c r="D54" s="28"/>
      <c r="E54" s="28"/>
      <c r="F54" s="28"/>
      <c r="G54" s="28"/>
      <c r="H54" s="28" t="s">
        <v>3108</v>
      </c>
      <c r="I54" s="28"/>
      <c r="J54" s="28"/>
    </row>
    <row r="56" spans="2:10" ht="13.35" customHeight="1">
      <c r="B56" s="3" t="s">
        <v>3099</v>
      </c>
      <c r="C56" s="4"/>
      <c r="D56" s="4" t="str">
        <f>VLOOKUP($J56,ASBVs!$A$2:$D$411,4,FALSE)</f>
        <v>220854</v>
      </c>
      <c r="E56" s="4"/>
      <c r="F56" s="4" t="str">
        <f>VLOOKUP($J56,ASBVs!$A$2:$H$411,8,FALSE)</f>
        <v>Single</v>
      </c>
      <c r="G56" s="29"/>
      <c r="H56" s="30"/>
      <c r="I56" s="5" t="s">
        <v>3100</v>
      </c>
      <c r="J56" s="6">
        <v>7</v>
      </c>
    </row>
    <row r="57" spans="2:10" ht="13.35" customHeight="1">
      <c r="B57" s="7" t="s">
        <v>3101</v>
      </c>
      <c r="C57" s="19" t="str">
        <f>VLOOKUP($J56,ASBVs!$A$2:$F$411,6,FALSE)</f>
        <v>210184</v>
      </c>
      <c r="D57" s="20"/>
      <c r="E57" s="20"/>
      <c r="F57" s="7" t="s">
        <v>3102</v>
      </c>
      <c r="G57" s="21">
        <f>VLOOKUP($J56,ASBVs!$A$2:$G$411,7,FALSE)</f>
        <v>44696</v>
      </c>
      <c r="H57" s="21"/>
      <c r="I57" s="21"/>
      <c r="J57" s="22"/>
    </row>
    <row r="58" spans="2:10" ht="13.35" customHeight="1">
      <c r="B58" s="8" t="s">
        <v>0</v>
      </c>
      <c r="C58" s="9" t="s">
        <v>6</v>
      </c>
      <c r="D58" s="9" t="s">
        <v>2667</v>
      </c>
      <c r="E58" s="9" t="s">
        <v>2</v>
      </c>
      <c r="F58" s="9" t="s">
        <v>1</v>
      </c>
      <c r="G58" s="8" t="s">
        <v>3</v>
      </c>
      <c r="H58" s="8" t="s">
        <v>4</v>
      </c>
      <c r="I58" s="8" t="s">
        <v>5</v>
      </c>
      <c r="J58" s="8" t="s">
        <v>7</v>
      </c>
    </row>
    <row r="59" spans="2:10" ht="13.35" customHeight="1">
      <c r="B59" s="10" t="str">
        <f>VLOOKUP($J56,ASBVs!$A$2:$AE$411,9,FALSE)</f>
        <v>0.36</v>
      </c>
      <c r="C59" s="10" t="str">
        <f>VLOOKUP($J56,ASBVs!$A$2:$AE$411,11,FALSE)</f>
        <v>8.56</v>
      </c>
      <c r="D59" s="10" t="str">
        <f>VLOOKUP($J56,ASBVs!$A$2:$AE$411,13,FALSE)</f>
        <v>11.70</v>
      </c>
      <c r="E59" s="10" t="str">
        <f>VLOOKUP($J56,ASBVs!$A$2:$AE$411,17,FALSE)</f>
        <v>-0.20</v>
      </c>
      <c r="F59" s="10" t="str">
        <f>VLOOKUP($J56,ASBVs!$A$2:$AE$411,15,FALSE)</f>
        <v>4.08</v>
      </c>
      <c r="G59" s="10" t="str">
        <f>VLOOKUP($J56,ASBVs!$A$2:$AE$411,19,FALSE)</f>
        <v>3.79</v>
      </c>
      <c r="H59" s="10" t="str">
        <f>VLOOKUP($J56,ASBVs!$A$2:$AE$411,21,FALSE)</f>
        <v>-0.39</v>
      </c>
      <c r="I59" s="10" t="str">
        <f>VLOOKUP($J56,ASBVs!$A$2:$AE$411,23,FALSE)</f>
        <v>2.14</v>
      </c>
      <c r="J59" s="10" t="str">
        <f>VLOOKUP($J56,ASBVs!$A$2:$AE$411,25,FALSE)</f>
        <v>3.01</v>
      </c>
    </row>
    <row r="60" spans="2:10" ht="13.35" customHeight="1">
      <c r="B60" s="10" t="str">
        <f>VLOOKUP($J56,ASBVs!$A$2:$AB$411,10,FALSE)</f>
        <v>60</v>
      </c>
      <c r="C60" s="10" t="str">
        <f>VLOOKUP($J56,ASBVs!$A$2:$AB$411,12,FALSE)</f>
        <v>63</v>
      </c>
      <c r="D60" s="10" t="str">
        <f>VLOOKUP($J56,ASBVs!$A$2:$AB$411,14,FALSE)</f>
        <v>60</v>
      </c>
      <c r="E60" s="10" t="str">
        <f>VLOOKUP($J56,ASBVs!$A$2:$AB$411,18,FALSE)</f>
        <v>62</v>
      </c>
      <c r="F60" s="10" t="str">
        <f>VLOOKUP($J56,ASBVs!$A$2:$AB$411,16,FALSE)</f>
        <v>64</v>
      </c>
      <c r="G60" s="10" t="str">
        <f>VLOOKUP($J56,ASBVs!$A$2:$AB$411,20,FALSE)</f>
        <v>56</v>
      </c>
      <c r="H60" s="10" t="str">
        <f>VLOOKUP($J56,ASBVs!$A$2:$AB$411,22,FALSE)</f>
        <v>48</v>
      </c>
      <c r="I60" s="10" t="str">
        <f>VLOOKUP($J56,ASBVs!$A$2:$AB$411,24,FALSE)</f>
        <v>48</v>
      </c>
      <c r="J60" s="10" t="str">
        <f>VLOOKUP($J56,ASBVs!$A$2:$AB$411,26,FALSE)</f>
        <v>51</v>
      </c>
    </row>
    <row r="61" spans="2:10" ht="13.35" customHeight="1">
      <c r="B61" s="11" t="s">
        <v>3103</v>
      </c>
      <c r="C61" s="11" t="s">
        <v>3091</v>
      </c>
      <c r="D61" s="11" t="s">
        <v>3104</v>
      </c>
      <c r="E61" s="23" t="s">
        <v>2623</v>
      </c>
      <c r="F61" s="23"/>
      <c r="G61" s="24" t="s">
        <v>3105</v>
      </c>
      <c r="H61" s="25"/>
      <c r="I61" s="23" t="s">
        <v>3106</v>
      </c>
      <c r="J61" s="23"/>
    </row>
    <row r="62" spans="2:10" ht="13.35" customHeight="1">
      <c r="B62" s="10" t="str">
        <f>VLOOKUP($J56,ASBVs!$A$2:$AE$411,29,FALSE)</f>
        <v>2</v>
      </c>
      <c r="C62" s="10" t="str">
        <f>VLOOKUP($J56,ASBVs!$A$2:$AE$411,30,FALSE)</f>
        <v>2</v>
      </c>
      <c r="D62" s="10" t="str">
        <f>VLOOKUP($J56,ASBVs!$A$2:$AE$411,31,FALSE)</f>
        <v>1</v>
      </c>
      <c r="E62" s="26" t="str">
        <f>VLOOKUP($J56,ASBVs!$A$2:$B$411,2,FALSE)</f>
        <v xml:space="preserve">Dorset </v>
      </c>
      <c r="F62" s="26"/>
      <c r="G62" s="27" t="str">
        <f>VLOOKUP($J56,ASBVs!$A$2:$AB$411,27,FALSE)</f>
        <v>148.35</v>
      </c>
      <c r="H62" s="25"/>
      <c r="I62" s="27" t="str">
        <f>VLOOKUP($J56,ASBVs!$A$2:$AB$411,28,FALSE)</f>
        <v>153.48</v>
      </c>
      <c r="J62" s="25"/>
    </row>
    <row r="63" spans="2:10" ht="13.35" customHeight="1">
      <c r="B63" s="28" t="s">
        <v>3107</v>
      </c>
      <c r="C63" s="28"/>
      <c r="D63" s="28"/>
      <c r="E63" s="28"/>
      <c r="F63" s="28"/>
      <c r="G63" s="28"/>
      <c r="H63" s="28" t="s">
        <v>3108</v>
      </c>
      <c r="I63" s="28"/>
      <c r="J63" s="28"/>
    </row>
    <row r="65" spans="2:10" ht="13.35" customHeight="1">
      <c r="B65" s="3" t="s">
        <v>3099</v>
      </c>
      <c r="C65" s="4"/>
      <c r="D65" s="4" t="str">
        <f>VLOOKUP($J65,ASBVs!$A$2:$D$411,4,FALSE)</f>
        <v>220620</v>
      </c>
      <c r="E65" s="4"/>
      <c r="F65" s="4" t="str">
        <f>VLOOKUP($J65,ASBVs!$A$2:$H$411,8,FALSE)</f>
        <v>Twin</v>
      </c>
      <c r="G65" s="29"/>
      <c r="H65" s="30"/>
      <c r="I65" s="5" t="s">
        <v>3100</v>
      </c>
      <c r="J65" s="6">
        <v>8</v>
      </c>
    </row>
    <row r="66" spans="2:10" ht="13.35" customHeight="1">
      <c r="B66" s="7" t="s">
        <v>3101</v>
      </c>
      <c r="C66" s="19" t="str">
        <f>VLOOKUP($J65,ASBVs!$A$2:$F$411,6,FALSE)</f>
        <v>210234</v>
      </c>
      <c r="D66" s="20"/>
      <c r="E66" s="20"/>
      <c r="F66" s="7" t="s">
        <v>3102</v>
      </c>
      <c r="G66" s="21">
        <f>VLOOKUP($J65,ASBVs!$A$2:$G$411,7,FALSE)</f>
        <v>44683</v>
      </c>
      <c r="H66" s="21"/>
      <c r="I66" s="21"/>
      <c r="J66" s="22"/>
    </row>
    <row r="67" spans="2:10" ht="13.35" customHeight="1">
      <c r="B67" s="8" t="s">
        <v>0</v>
      </c>
      <c r="C67" s="9" t="s">
        <v>6</v>
      </c>
      <c r="D67" s="9" t="s">
        <v>2667</v>
      </c>
      <c r="E67" s="9" t="s">
        <v>2</v>
      </c>
      <c r="F67" s="9" t="s">
        <v>1</v>
      </c>
      <c r="G67" s="8" t="s">
        <v>3</v>
      </c>
      <c r="H67" s="8" t="s">
        <v>4</v>
      </c>
      <c r="I67" s="8" t="s">
        <v>5</v>
      </c>
      <c r="J67" s="8" t="s">
        <v>7</v>
      </c>
    </row>
    <row r="68" spans="2:10" ht="13.35" customHeight="1">
      <c r="B68" s="10" t="str">
        <f>VLOOKUP($J65,ASBVs!$A$2:$AE$411,9,FALSE)</f>
        <v>0.39</v>
      </c>
      <c r="C68" s="10" t="str">
        <f>VLOOKUP($J65,ASBVs!$A$2:$AE$411,11,FALSE)</f>
        <v>10.75</v>
      </c>
      <c r="D68" s="10" t="str">
        <f>VLOOKUP($J65,ASBVs!$A$2:$AE$411,13,FALSE)</f>
        <v>15.49</v>
      </c>
      <c r="E68" s="10" t="str">
        <f>VLOOKUP($J65,ASBVs!$A$2:$AE$411,17,FALSE)</f>
        <v>-0.06</v>
      </c>
      <c r="F68" s="10" t="str">
        <f>VLOOKUP($J65,ASBVs!$A$2:$AE$411,15,FALSE)</f>
        <v>2.93</v>
      </c>
      <c r="G68" s="10" t="str">
        <f>VLOOKUP($J65,ASBVs!$A$2:$AE$411,19,FALSE)</f>
        <v>4.01</v>
      </c>
      <c r="H68" s="10" t="str">
        <f>VLOOKUP($J65,ASBVs!$A$2:$AE$411,21,FALSE)</f>
        <v>-0.52</v>
      </c>
      <c r="I68" s="10" t="str">
        <f>VLOOKUP($J65,ASBVs!$A$2:$AE$411,23,FALSE)</f>
        <v>3.43</v>
      </c>
      <c r="J68" s="10" t="str">
        <f>VLOOKUP($J65,ASBVs!$A$2:$AE$411,25,FALSE)</f>
        <v>2.74</v>
      </c>
    </row>
    <row r="69" spans="2:10" ht="13.35" customHeight="1">
      <c r="B69" s="10" t="str">
        <f>VLOOKUP($J65,ASBVs!$A$2:$AB$411,10,FALSE)</f>
        <v>59</v>
      </c>
      <c r="C69" s="10" t="str">
        <f>VLOOKUP($J65,ASBVs!$A$2:$AB$411,12,FALSE)</f>
        <v>63</v>
      </c>
      <c r="D69" s="10" t="str">
        <f>VLOOKUP($J65,ASBVs!$A$2:$AB$411,14,FALSE)</f>
        <v>64</v>
      </c>
      <c r="E69" s="10" t="str">
        <f>VLOOKUP($J65,ASBVs!$A$2:$AB$411,18,FALSE)</f>
        <v>65</v>
      </c>
      <c r="F69" s="10" t="str">
        <f>VLOOKUP($J65,ASBVs!$A$2:$AB$411,16,FALSE)</f>
        <v>67</v>
      </c>
      <c r="G69" s="10" t="str">
        <f>VLOOKUP($J65,ASBVs!$A$2:$AB$411,20,FALSE)</f>
        <v>54</v>
      </c>
      <c r="H69" s="10" t="str">
        <f>VLOOKUP($J65,ASBVs!$A$2:$AB$411,22,FALSE)</f>
        <v>47</v>
      </c>
      <c r="I69" s="10" t="str">
        <f>VLOOKUP($J65,ASBVs!$A$2:$AB$411,24,FALSE)</f>
        <v>47</v>
      </c>
      <c r="J69" s="10" t="str">
        <f>VLOOKUP($J65,ASBVs!$A$2:$AB$411,26,FALSE)</f>
        <v>51</v>
      </c>
    </row>
    <row r="70" spans="2:10" ht="13.35" customHeight="1">
      <c r="B70" s="11" t="s">
        <v>3103</v>
      </c>
      <c r="C70" s="11" t="s">
        <v>3091</v>
      </c>
      <c r="D70" s="11" t="s">
        <v>3104</v>
      </c>
      <c r="E70" s="23" t="s">
        <v>2623</v>
      </c>
      <c r="F70" s="23"/>
      <c r="G70" s="24" t="s">
        <v>3105</v>
      </c>
      <c r="H70" s="25"/>
      <c r="I70" s="23" t="s">
        <v>3106</v>
      </c>
      <c r="J70" s="23"/>
    </row>
    <row r="71" spans="2:10" ht="13.35" customHeight="1">
      <c r="B71" s="10" t="str">
        <f>VLOOKUP($J65,ASBVs!$A$2:$AE$411,29,FALSE)</f>
        <v>2</v>
      </c>
      <c r="C71" s="10" t="str">
        <f>VLOOKUP($J65,ASBVs!$A$2:$AE$411,30,FALSE)</f>
        <v>2</v>
      </c>
      <c r="D71" s="10" t="str">
        <f>VLOOKUP($J65,ASBVs!$A$2:$AE$411,31,FALSE)</f>
        <v>3</v>
      </c>
      <c r="E71" s="26" t="str">
        <f>VLOOKUP($J65,ASBVs!$A$2:$B$411,2,FALSE)</f>
        <v xml:space="preserve">Dorset </v>
      </c>
      <c r="F71" s="26"/>
      <c r="G71" s="27" t="str">
        <f>VLOOKUP($J65,ASBVs!$A$2:$AB$411,27,FALSE)</f>
        <v>145.09</v>
      </c>
      <c r="H71" s="25"/>
      <c r="I71" s="27" t="str">
        <f>VLOOKUP($J65,ASBVs!$A$2:$AB$411,28,FALSE)</f>
        <v>151.89</v>
      </c>
      <c r="J71" s="25"/>
    </row>
    <row r="72" spans="2:10" ht="13.35" customHeight="1">
      <c r="B72" s="28" t="s">
        <v>3107</v>
      </c>
      <c r="C72" s="28"/>
      <c r="D72" s="28"/>
      <c r="E72" s="28"/>
      <c r="F72" s="28"/>
      <c r="G72" s="28"/>
      <c r="H72" s="28" t="s">
        <v>3108</v>
      </c>
      <c r="I72" s="28"/>
      <c r="J72" s="28"/>
    </row>
    <row r="74" spans="2:10" ht="13.35" customHeight="1">
      <c r="B74" s="3" t="s">
        <v>3099</v>
      </c>
      <c r="C74" s="4"/>
      <c r="D74" s="4" t="str">
        <f>VLOOKUP($J74,ASBVs!$A$2:$D$411,4,FALSE)</f>
        <v>221053</v>
      </c>
      <c r="E74" s="4"/>
      <c r="F74" s="4" t="str">
        <f>VLOOKUP($J74,ASBVs!$A$2:$H$411,8,FALSE)</f>
        <v>Twin</v>
      </c>
      <c r="G74" s="29"/>
      <c r="H74" s="30"/>
      <c r="I74" s="5" t="s">
        <v>3100</v>
      </c>
      <c r="J74" s="6">
        <v>9</v>
      </c>
    </row>
    <row r="75" spans="2:10" ht="13.35" customHeight="1">
      <c r="B75" s="7" t="s">
        <v>3101</v>
      </c>
      <c r="C75" s="19" t="str">
        <f>VLOOKUP($J74,ASBVs!$A$2:$F$411,6,FALSE)</f>
        <v>200887</v>
      </c>
      <c r="D75" s="20"/>
      <c r="E75" s="20"/>
      <c r="F75" s="7" t="s">
        <v>3102</v>
      </c>
      <c r="G75" s="21">
        <f>VLOOKUP($J74,ASBVs!$A$2:$G$411,7,FALSE)</f>
        <v>44703</v>
      </c>
      <c r="H75" s="21"/>
      <c r="I75" s="21"/>
      <c r="J75" s="22"/>
    </row>
    <row r="76" spans="2:10" ht="13.35" customHeight="1">
      <c r="B76" s="8" t="s">
        <v>0</v>
      </c>
      <c r="C76" s="9" t="s">
        <v>6</v>
      </c>
      <c r="D76" s="9" t="s">
        <v>2667</v>
      </c>
      <c r="E76" s="9" t="s">
        <v>2</v>
      </c>
      <c r="F76" s="9" t="s">
        <v>1</v>
      </c>
      <c r="G76" s="8" t="s">
        <v>3</v>
      </c>
      <c r="H76" s="8" t="s">
        <v>4</v>
      </c>
      <c r="I76" s="8" t="s">
        <v>5</v>
      </c>
      <c r="J76" s="8" t="s">
        <v>7</v>
      </c>
    </row>
    <row r="77" spans="2:10" ht="13.35" customHeight="1">
      <c r="B77" s="10" t="str">
        <f>VLOOKUP($J74,ASBVs!$A$2:$AE$411,9,FALSE)</f>
        <v>0.51</v>
      </c>
      <c r="C77" s="10" t="str">
        <f>VLOOKUP($J74,ASBVs!$A$2:$AE$411,11,FALSE)</f>
        <v>9.80</v>
      </c>
      <c r="D77" s="10" t="str">
        <f>VLOOKUP($J74,ASBVs!$A$2:$AE$411,13,FALSE)</f>
        <v>14.33</v>
      </c>
      <c r="E77" s="10" t="str">
        <f>VLOOKUP($J74,ASBVs!$A$2:$AE$411,17,FALSE)</f>
        <v>-0.20</v>
      </c>
      <c r="F77" s="10" t="str">
        <f>VLOOKUP($J74,ASBVs!$A$2:$AE$411,15,FALSE)</f>
        <v>3.30</v>
      </c>
      <c r="G77" s="10" t="str">
        <f>VLOOKUP($J74,ASBVs!$A$2:$AE$411,19,FALSE)</f>
        <v>3.72</v>
      </c>
      <c r="H77" s="10" t="str">
        <f>VLOOKUP($J74,ASBVs!$A$2:$AE$411,21,FALSE)</f>
        <v>-0.58</v>
      </c>
      <c r="I77" s="10" t="str">
        <f>VLOOKUP($J74,ASBVs!$A$2:$AE$411,23,FALSE)</f>
        <v>2.34</v>
      </c>
      <c r="J77" s="10" t="str">
        <f>VLOOKUP($J74,ASBVs!$A$2:$AE$411,25,FALSE)</f>
        <v>2.94</v>
      </c>
    </row>
    <row r="78" spans="2:10" ht="13.35" customHeight="1">
      <c r="B78" s="10" t="str">
        <f>VLOOKUP($J74,ASBVs!$A$2:$AB$411,10,FALSE)</f>
        <v>61</v>
      </c>
      <c r="C78" s="10" t="str">
        <f>VLOOKUP($J74,ASBVs!$A$2:$AB$411,12,FALSE)</f>
        <v>64</v>
      </c>
      <c r="D78" s="10" t="str">
        <f>VLOOKUP($J74,ASBVs!$A$2:$AB$411,14,FALSE)</f>
        <v>62</v>
      </c>
      <c r="E78" s="10" t="str">
        <f>VLOOKUP($J74,ASBVs!$A$2:$AB$411,18,FALSE)</f>
        <v>64</v>
      </c>
      <c r="F78" s="10" t="str">
        <f>VLOOKUP($J74,ASBVs!$A$2:$AB$411,16,FALSE)</f>
        <v>66</v>
      </c>
      <c r="G78" s="10" t="str">
        <f>VLOOKUP($J74,ASBVs!$A$2:$AB$411,20,FALSE)</f>
        <v>57</v>
      </c>
      <c r="H78" s="10" t="str">
        <f>VLOOKUP($J74,ASBVs!$A$2:$AB$411,22,FALSE)</f>
        <v>48</v>
      </c>
      <c r="I78" s="10" t="str">
        <f>VLOOKUP($J74,ASBVs!$A$2:$AB$411,24,FALSE)</f>
        <v>46</v>
      </c>
      <c r="J78" s="10" t="str">
        <f>VLOOKUP($J74,ASBVs!$A$2:$AB$411,26,FALSE)</f>
        <v>51</v>
      </c>
    </row>
    <row r="79" spans="2:10" ht="13.35" customHeight="1">
      <c r="B79" s="11" t="s">
        <v>3103</v>
      </c>
      <c r="C79" s="11" t="s">
        <v>3091</v>
      </c>
      <c r="D79" s="11" t="s">
        <v>3104</v>
      </c>
      <c r="E79" s="23" t="s">
        <v>2623</v>
      </c>
      <c r="F79" s="23"/>
      <c r="G79" s="24" t="s">
        <v>3105</v>
      </c>
      <c r="H79" s="25"/>
      <c r="I79" s="23" t="s">
        <v>3106</v>
      </c>
      <c r="J79" s="23"/>
    </row>
    <row r="80" spans="2:10" ht="13.35" customHeight="1">
      <c r="B80" s="10" t="str">
        <f>VLOOKUP($J74,ASBVs!$A$2:$AE$411,29,FALSE)</f>
        <v>3</v>
      </c>
      <c r="C80" s="10" t="str">
        <f>VLOOKUP($J74,ASBVs!$A$2:$AE$411,30,FALSE)</f>
        <v>2</v>
      </c>
      <c r="D80" s="10" t="str">
        <f>VLOOKUP($J74,ASBVs!$A$2:$AE$411,31,FALSE)</f>
        <v>2</v>
      </c>
      <c r="E80" s="26" t="str">
        <f>VLOOKUP($J74,ASBVs!$A$2:$B$411,2,FALSE)</f>
        <v xml:space="preserve">Dorset </v>
      </c>
      <c r="F80" s="26"/>
      <c r="G80" s="27" t="str">
        <f>VLOOKUP($J74,ASBVs!$A$2:$AB$411,27,FALSE)</f>
        <v>144.19</v>
      </c>
      <c r="H80" s="25"/>
      <c r="I80" s="27" t="str">
        <f>VLOOKUP($J74,ASBVs!$A$2:$AB$411,28,FALSE)</f>
        <v>151.56</v>
      </c>
      <c r="J80" s="25"/>
    </row>
    <row r="81" spans="2:10" ht="13.35" customHeight="1">
      <c r="B81" s="28" t="s">
        <v>3107</v>
      </c>
      <c r="C81" s="28"/>
      <c r="D81" s="28"/>
      <c r="E81" s="28"/>
      <c r="F81" s="28"/>
      <c r="G81" s="28"/>
      <c r="H81" s="28" t="s">
        <v>3108</v>
      </c>
      <c r="I81" s="28"/>
      <c r="J81" s="28"/>
    </row>
    <row r="83" spans="2:10" ht="13.35" customHeight="1">
      <c r="B83" s="3" t="s">
        <v>3099</v>
      </c>
      <c r="C83" s="4"/>
      <c r="D83" s="4" t="str">
        <f>VLOOKUP($J83,ASBVs!$A$2:$D$411,4,FALSE)</f>
        <v>220110</v>
      </c>
      <c r="E83" s="4"/>
      <c r="F83" s="4" t="str">
        <f>VLOOKUP($J83,ASBVs!$A$2:$H$411,8,FALSE)</f>
        <v>Twin</v>
      </c>
      <c r="G83" s="29"/>
      <c r="H83" s="30"/>
      <c r="I83" s="5" t="s">
        <v>3100</v>
      </c>
      <c r="J83" s="6">
        <v>10</v>
      </c>
    </row>
    <row r="84" spans="2:10" ht="13.35" customHeight="1">
      <c r="B84" s="7" t="s">
        <v>3101</v>
      </c>
      <c r="C84" s="19" t="str">
        <f>VLOOKUP($J83,ASBVs!$A$2:$F$411,6,FALSE)</f>
        <v>210613</v>
      </c>
      <c r="D84" s="20"/>
      <c r="E84" s="20"/>
      <c r="F84" s="7" t="s">
        <v>3102</v>
      </c>
      <c r="G84" s="21">
        <f>VLOOKUP($J83,ASBVs!$A$2:$G$411,7,FALSE)</f>
        <v>44677</v>
      </c>
      <c r="H84" s="21"/>
      <c r="I84" s="21"/>
      <c r="J84" s="22"/>
    </row>
    <row r="85" spans="2:10" ht="13.35" customHeight="1">
      <c r="B85" s="8" t="s">
        <v>0</v>
      </c>
      <c r="C85" s="9" t="s">
        <v>6</v>
      </c>
      <c r="D85" s="9" t="s">
        <v>2667</v>
      </c>
      <c r="E85" s="9" t="s">
        <v>2</v>
      </c>
      <c r="F85" s="9" t="s">
        <v>1</v>
      </c>
      <c r="G85" s="8" t="s">
        <v>3</v>
      </c>
      <c r="H85" s="8" t="s">
        <v>4</v>
      </c>
      <c r="I85" s="8" t="s">
        <v>5</v>
      </c>
      <c r="J85" s="8" t="s">
        <v>7</v>
      </c>
    </row>
    <row r="86" spans="2:10" ht="13.35" customHeight="1">
      <c r="B86" s="10" t="str">
        <f>VLOOKUP($J83,ASBVs!$A$2:$AE$411,9,FALSE)</f>
        <v>0.46</v>
      </c>
      <c r="C86" s="10" t="str">
        <f>VLOOKUP($J83,ASBVs!$A$2:$AE$411,11,FALSE)</f>
        <v>11.33</v>
      </c>
      <c r="D86" s="10" t="str">
        <f>VLOOKUP($J83,ASBVs!$A$2:$AE$411,13,FALSE)</f>
        <v>16.18</v>
      </c>
      <c r="E86" s="10" t="str">
        <f>VLOOKUP($J83,ASBVs!$A$2:$AE$411,17,FALSE)</f>
        <v>0.16</v>
      </c>
      <c r="F86" s="10" t="str">
        <f>VLOOKUP($J83,ASBVs!$A$2:$AE$411,15,FALSE)</f>
        <v>3.30</v>
      </c>
      <c r="G86" s="10" t="str">
        <f>VLOOKUP($J83,ASBVs!$A$2:$AE$411,19,FALSE)</f>
        <v>3.74</v>
      </c>
      <c r="H86" s="10" t="str">
        <f>VLOOKUP($J83,ASBVs!$A$2:$AE$411,21,FALSE)</f>
        <v>-0.30</v>
      </c>
      <c r="I86" s="10" t="str">
        <f>VLOOKUP($J83,ASBVs!$A$2:$AE$411,23,FALSE)</f>
        <v>3.13</v>
      </c>
      <c r="J86" s="10" t="str">
        <f>VLOOKUP($J83,ASBVs!$A$2:$AE$411,25,FALSE)</f>
        <v>2.79</v>
      </c>
    </row>
    <row r="87" spans="2:10" ht="13.35" customHeight="1">
      <c r="B87" s="10" t="str">
        <f>VLOOKUP($J83,ASBVs!$A$2:$AB$411,10,FALSE)</f>
        <v>62</v>
      </c>
      <c r="C87" s="10" t="str">
        <f>VLOOKUP($J83,ASBVs!$A$2:$AB$411,12,FALSE)</f>
        <v>65</v>
      </c>
      <c r="D87" s="10" t="str">
        <f>VLOOKUP($J83,ASBVs!$A$2:$AB$411,14,FALSE)</f>
        <v>66</v>
      </c>
      <c r="E87" s="10" t="str">
        <f>VLOOKUP($J83,ASBVs!$A$2:$AB$411,18,FALSE)</f>
        <v>66</v>
      </c>
      <c r="F87" s="10" t="str">
        <f>VLOOKUP($J83,ASBVs!$A$2:$AB$411,16,FALSE)</f>
        <v>68</v>
      </c>
      <c r="G87" s="10" t="str">
        <f>VLOOKUP($J83,ASBVs!$A$2:$AB$411,20,FALSE)</f>
        <v>56</v>
      </c>
      <c r="H87" s="10" t="str">
        <f>VLOOKUP($J83,ASBVs!$A$2:$AB$411,22,FALSE)</f>
        <v>47</v>
      </c>
      <c r="I87" s="10" t="str">
        <f>VLOOKUP($J83,ASBVs!$A$2:$AB$411,24,FALSE)</f>
        <v>47</v>
      </c>
      <c r="J87" s="10" t="str">
        <f>VLOOKUP($J83,ASBVs!$A$2:$AB$411,26,FALSE)</f>
        <v>52</v>
      </c>
    </row>
    <row r="88" spans="2:10" ht="13.35" customHeight="1">
      <c r="B88" s="11" t="s">
        <v>3103</v>
      </c>
      <c r="C88" s="11" t="s">
        <v>3091</v>
      </c>
      <c r="D88" s="11" t="s">
        <v>3104</v>
      </c>
      <c r="E88" s="23" t="s">
        <v>2623</v>
      </c>
      <c r="F88" s="23"/>
      <c r="G88" s="24" t="s">
        <v>3105</v>
      </c>
      <c r="H88" s="25"/>
      <c r="I88" s="23" t="s">
        <v>3106</v>
      </c>
      <c r="J88" s="23"/>
    </row>
    <row r="89" spans="2:10" ht="13.35" customHeight="1">
      <c r="B89" s="10" t="str">
        <f>VLOOKUP($J83,ASBVs!$A$2:$AE$411,29,FALSE)</f>
        <v>3</v>
      </c>
      <c r="C89" s="10" t="str">
        <f>VLOOKUP($J83,ASBVs!$A$2:$AE$411,30,FALSE)</f>
        <v>2</v>
      </c>
      <c r="D89" s="10" t="str">
        <f>VLOOKUP($J83,ASBVs!$A$2:$AE$411,31,FALSE)</f>
        <v>2</v>
      </c>
      <c r="E89" s="26" t="str">
        <f>VLOOKUP($J83,ASBVs!$A$2:$B$411,2,FALSE)</f>
        <v xml:space="preserve">Dorset </v>
      </c>
      <c r="F89" s="26"/>
      <c r="G89" s="27" t="str">
        <f>VLOOKUP($J83,ASBVs!$A$2:$AB$411,27,FALSE)</f>
        <v>147.05</v>
      </c>
      <c r="H89" s="25"/>
      <c r="I89" s="27" t="str">
        <f>VLOOKUP($J83,ASBVs!$A$2:$AB$411,28,FALSE)</f>
        <v>151.35</v>
      </c>
      <c r="J89" s="25"/>
    </row>
    <row r="90" spans="2:10" ht="13.35" customHeight="1">
      <c r="B90" s="28" t="s">
        <v>3107</v>
      </c>
      <c r="C90" s="28"/>
      <c r="D90" s="28"/>
      <c r="E90" s="28"/>
      <c r="F90" s="28"/>
      <c r="G90" s="28"/>
      <c r="H90" s="28" t="s">
        <v>3108</v>
      </c>
      <c r="I90" s="28"/>
      <c r="J90" s="28"/>
    </row>
    <row r="92" spans="2:10" ht="13.35" customHeight="1">
      <c r="B92" s="3" t="s">
        <v>3099</v>
      </c>
      <c r="C92" s="4"/>
      <c r="D92" s="4" t="str">
        <f>VLOOKUP($J92,ASBVs!$A$2:$D$411,4,FALSE)</f>
        <v>220363</v>
      </c>
      <c r="E92" s="4"/>
      <c r="F92" s="4" t="str">
        <f>VLOOKUP($J92,ASBVs!$A$2:$H$411,8,FALSE)</f>
        <v>Single</v>
      </c>
      <c r="G92" s="29"/>
      <c r="H92" s="30"/>
      <c r="I92" s="5" t="s">
        <v>3100</v>
      </c>
      <c r="J92" s="6">
        <v>11</v>
      </c>
    </row>
    <row r="93" spans="2:10" ht="13.35" customHeight="1">
      <c r="B93" s="7" t="s">
        <v>3101</v>
      </c>
      <c r="C93" s="19" t="str">
        <f>VLOOKUP($J92,ASBVs!$A$2:$F$411,6,FALSE)</f>
        <v>210234</v>
      </c>
      <c r="D93" s="20"/>
      <c r="E93" s="20"/>
      <c r="F93" s="7" t="s">
        <v>3102</v>
      </c>
      <c r="G93" s="21">
        <f>VLOOKUP($J92,ASBVs!$A$2:$G$411,7,FALSE)</f>
        <v>44680</v>
      </c>
      <c r="H93" s="21"/>
      <c r="I93" s="21"/>
      <c r="J93" s="22"/>
    </row>
    <row r="94" spans="2:10" ht="13.35" customHeight="1">
      <c r="B94" s="8" t="s">
        <v>0</v>
      </c>
      <c r="C94" s="9" t="s">
        <v>6</v>
      </c>
      <c r="D94" s="9" t="s">
        <v>2667</v>
      </c>
      <c r="E94" s="9" t="s">
        <v>2</v>
      </c>
      <c r="F94" s="9" t="s">
        <v>1</v>
      </c>
      <c r="G94" s="8" t="s">
        <v>3</v>
      </c>
      <c r="H94" s="8" t="s">
        <v>4</v>
      </c>
      <c r="I94" s="8" t="s">
        <v>5</v>
      </c>
      <c r="J94" s="8" t="s">
        <v>7</v>
      </c>
    </row>
    <row r="95" spans="2:10" ht="13.35" customHeight="1">
      <c r="B95" s="10" t="str">
        <f>VLOOKUP($J92,ASBVs!$A$2:$AE$411,9,FALSE)</f>
        <v>0.53</v>
      </c>
      <c r="C95" s="10" t="str">
        <f>VLOOKUP($J92,ASBVs!$A$2:$AE$411,11,FALSE)</f>
        <v>11.73</v>
      </c>
      <c r="D95" s="10" t="str">
        <f>VLOOKUP($J92,ASBVs!$A$2:$AE$411,13,FALSE)</f>
        <v>16.54</v>
      </c>
      <c r="E95" s="10" t="str">
        <f>VLOOKUP($J92,ASBVs!$A$2:$AE$411,17,FALSE)</f>
        <v>-0.42</v>
      </c>
      <c r="F95" s="10" t="str">
        <f>VLOOKUP($J92,ASBVs!$A$2:$AE$411,15,FALSE)</f>
        <v>3.08</v>
      </c>
      <c r="G95" s="10" t="str">
        <f>VLOOKUP($J92,ASBVs!$A$2:$AE$411,19,FALSE)</f>
        <v>4.73</v>
      </c>
      <c r="H95" s="10" t="str">
        <f>VLOOKUP($J92,ASBVs!$A$2:$AE$411,21,FALSE)</f>
        <v>-0.71</v>
      </c>
      <c r="I95" s="10" t="str">
        <f>VLOOKUP($J92,ASBVs!$A$2:$AE$411,23,FALSE)</f>
        <v>4.65</v>
      </c>
      <c r="J95" s="10" t="str">
        <f>VLOOKUP($J92,ASBVs!$A$2:$AE$411,25,FALSE)</f>
        <v>2.57</v>
      </c>
    </row>
    <row r="96" spans="2:10" ht="13.35" customHeight="1">
      <c r="B96" s="10" t="str">
        <f>VLOOKUP($J92,ASBVs!$A$2:$AB$411,10,FALSE)</f>
        <v>65</v>
      </c>
      <c r="C96" s="10" t="str">
        <f>VLOOKUP($J92,ASBVs!$A$2:$AB$411,12,FALSE)</f>
        <v>68</v>
      </c>
      <c r="D96" s="10" t="str">
        <f>VLOOKUP($J92,ASBVs!$A$2:$AB$411,14,FALSE)</f>
        <v>67</v>
      </c>
      <c r="E96" s="10" t="str">
        <f>VLOOKUP($J92,ASBVs!$A$2:$AB$411,18,FALSE)</f>
        <v>67</v>
      </c>
      <c r="F96" s="10" t="str">
        <f>VLOOKUP($J92,ASBVs!$A$2:$AB$411,16,FALSE)</f>
        <v>68</v>
      </c>
      <c r="G96" s="10" t="str">
        <f>VLOOKUP($J92,ASBVs!$A$2:$AB$411,20,FALSE)</f>
        <v>60</v>
      </c>
      <c r="H96" s="10" t="str">
        <f>VLOOKUP($J92,ASBVs!$A$2:$AB$411,22,FALSE)</f>
        <v>56</v>
      </c>
      <c r="I96" s="10" t="str">
        <f>VLOOKUP($J92,ASBVs!$A$2:$AB$411,24,FALSE)</f>
        <v>55</v>
      </c>
      <c r="J96" s="10" t="str">
        <f>VLOOKUP($J92,ASBVs!$A$2:$AB$411,26,FALSE)</f>
        <v>58</v>
      </c>
    </row>
    <row r="97" spans="2:10" ht="13.35" customHeight="1">
      <c r="B97" s="11" t="s">
        <v>3103</v>
      </c>
      <c r="C97" s="11" t="s">
        <v>3091</v>
      </c>
      <c r="D97" s="11" t="s">
        <v>3104</v>
      </c>
      <c r="E97" s="23" t="s">
        <v>2623</v>
      </c>
      <c r="F97" s="23"/>
      <c r="G97" s="24" t="s">
        <v>3105</v>
      </c>
      <c r="H97" s="25"/>
      <c r="I97" s="23" t="s">
        <v>3106</v>
      </c>
      <c r="J97" s="23"/>
    </row>
    <row r="98" spans="2:10" ht="13.35" customHeight="1">
      <c r="B98" s="10" t="str">
        <f>VLOOKUP($J92,ASBVs!$A$2:$AE$411,29,FALSE)</f>
        <v>2</v>
      </c>
      <c r="C98" s="10" t="str">
        <f>VLOOKUP($J92,ASBVs!$A$2:$AE$411,30,FALSE)</f>
        <v>3</v>
      </c>
      <c r="D98" s="10" t="str">
        <f>VLOOKUP($J92,ASBVs!$A$2:$AE$411,31,FALSE)</f>
        <v>3</v>
      </c>
      <c r="E98" s="26" t="str">
        <f>VLOOKUP($J92,ASBVs!$A$2:$B$411,2,FALSE)</f>
        <v xml:space="preserve">Dorset </v>
      </c>
      <c r="F98" s="26"/>
      <c r="G98" s="27" t="str">
        <f>VLOOKUP($J92,ASBVs!$A$2:$AB$411,27,FALSE)</f>
        <v>142.27</v>
      </c>
      <c r="H98" s="25"/>
      <c r="I98" s="27" t="str">
        <f>VLOOKUP($J92,ASBVs!$A$2:$AB$411,28,FALSE)</f>
        <v>151.20</v>
      </c>
      <c r="J98" s="25"/>
    </row>
    <row r="99" spans="2:10" ht="13.35" customHeight="1">
      <c r="B99" s="28" t="s">
        <v>3107</v>
      </c>
      <c r="C99" s="28"/>
      <c r="D99" s="28"/>
      <c r="E99" s="28"/>
      <c r="F99" s="28"/>
      <c r="G99" s="28"/>
      <c r="H99" s="28" t="s">
        <v>3108</v>
      </c>
      <c r="I99" s="28"/>
      <c r="J99" s="28"/>
    </row>
    <row r="101" spans="2:10" ht="13.35" customHeight="1">
      <c r="B101" s="3" t="s">
        <v>3099</v>
      </c>
      <c r="C101" s="4"/>
      <c r="D101" s="4" t="str">
        <f>VLOOKUP($J101,ASBVs!$A$2:$D$411,4,FALSE)</f>
        <v>220296</v>
      </c>
      <c r="E101" s="4"/>
      <c r="F101" s="4" t="str">
        <f>VLOOKUP($J101,ASBVs!$A$2:$H$411,8,FALSE)</f>
        <v>Twin</v>
      </c>
      <c r="G101" s="29"/>
      <c r="H101" s="30"/>
      <c r="I101" s="5" t="s">
        <v>3100</v>
      </c>
      <c r="J101" s="6">
        <v>12</v>
      </c>
    </row>
    <row r="102" spans="2:10" ht="13.35" customHeight="1">
      <c r="B102" s="7" t="s">
        <v>3101</v>
      </c>
      <c r="C102" s="19" t="str">
        <f>VLOOKUP($J101,ASBVs!$A$2:$F$411,6,FALSE)</f>
        <v>210714</v>
      </c>
      <c r="D102" s="20"/>
      <c r="E102" s="20"/>
      <c r="F102" s="7" t="s">
        <v>3102</v>
      </c>
      <c r="G102" s="21">
        <f>VLOOKUP($J101,ASBVs!$A$2:$G$411,7,FALSE)</f>
        <v>44682</v>
      </c>
      <c r="H102" s="21"/>
      <c r="I102" s="21"/>
      <c r="J102" s="22"/>
    </row>
    <row r="103" spans="2:10" ht="13.35" customHeight="1">
      <c r="B103" s="8" t="s">
        <v>0</v>
      </c>
      <c r="C103" s="9" t="s">
        <v>6</v>
      </c>
      <c r="D103" s="9" t="s">
        <v>2667</v>
      </c>
      <c r="E103" s="9" t="s">
        <v>2</v>
      </c>
      <c r="F103" s="9" t="s">
        <v>1</v>
      </c>
      <c r="G103" s="8" t="s">
        <v>3</v>
      </c>
      <c r="H103" s="8" t="s">
        <v>4</v>
      </c>
      <c r="I103" s="8" t="s">
        <v>5</v>
      </c>
      <c r="J103" s="8" t="s">
        <v>7</v>
      </c>
    </row>
    <row r="104" spans="2:10" ht="13.35" customHeight="1">
      <c r="B104" s="10" t="str">
        <f>VLOOKUP($J101,ASBVs!$A$2:$AE$411,9,FALSE)</f>
        <v>0.57</v>
      </c>
      <c r="C104" s="10" t="str">
        <f>VLOOKUP($J101,ASBVs!$A$2:$AE$411,11,FALSE)</f>
        <v>11.25</v>
      </c>
      <c r="D104" s="10" t="str">
        <f>VLOOKUP($J101,ASBVs!$A$2:$AE$411,13,FALSE)</f>
        <v>17.21</v>
      </c>
      <c r="E104" s="10" t="str">
        <f>VLOOKUP($J101,ASBVs!$A$2:$AE$411,17,FALSE)</f>
        <v>-0.61</v>
      </c>
      <c r="F104" s="10" t="str">
        <f>VLOOKUP($J101,ASBVs!$A$2:$AE$411,15,FALSE)</f>
        <v>1.95</v>
      </c>
      <c r="G104" s="10" t="str">
        <f>VLOOKUP($J101,ASBVs!$A$2:$AE$411,19,FALSE)</f>
        <v>3.58</v>
      </c>
      <c r="H104" s="10" t="str">
        <f>VLOOKUP($J101,ASBVs!$A$2:$AE$411,21,FALSE)</f>
        <v>-0.21</v>
      </c>
      <c r="I104" s="10" t="str">
        <f>VLOOKUP($J101,ASBVs!$A$2:$AE$411,23,FALSE)</f>
        <v>2.24</v>
      </c>
      <c r="J104" s="10" t="str">
        <f>VLOOKUP($J101,ASBVs!$A$2:$AE$411,25,FALSE)</f>
        <v>2.47</v>
      </c>
    </row>
    <row r="105" spans="2:10" ht="13.35" customHeight="1">
      <c r="B105" s="10" t="str">
        <f>VLOOKUP($J101,ASBVs!$A$2:$AB$411,10,FALSE)</f>
        <v>61</v>
      </c>
      <c r="C105" s="10" t="str">
        <f>VLOOKUP($J101,ASBVs!$A$2:$AB$411,12,FALSE)</f>
        <v>65</v>
      </c>
      <c r="D105" s="10" t="str">
        <f>VLOOKUP($J101,ASBVs!$A$2:$AB$411,14,FALSE)</f>
        <v>65</v>
      </c>
      <c r="E105" s="10" t="str">
        <f>VLOOKUP($J101,ASBVs!$A$2:$AB$411,18,FALSE)</f>
        <v>66</v>
      </c>
      <c r="F105" s="10" t="str">
        <f>VLOOKUP($J101,ASBVs!$A$2:$AB$411,16,FALSE)</f>
        <v>68</v>
      </c>
      <c r="G105" s="10" t="str">
        <f>VLOOKUP($J101,ASBVs!$A$2:$AB$411,20,FALSE)</f>
        <v>55</v>
      </c>
      <c r="H105" s="10" t="str">
        <f>VLOOKUP($J101,ASBVs!$A$2:$AB$411,22,FALSE)</f>
        <v>45</v>
      </c>
      <c r="I105" s="10" t="str">
        <f>VLOOKUP($J101,ASBVs!$A$2:$AB$411,24,FALSE)</f>
        <v>45</v>
      </c>
      <c r="J105" s="10" t="str">
        <f>VLOOKUP($J101,ASBVs!$A$2:$AB$411,26,FALSE)</f>
        <v>51</v>
      </c>
    </row>
    <row r="106" spans="2:10" ht="13.35" customHeight="1">
      <c r="B106" s="11" t="s">
        <v>3103</v>
      </c>
      <c r="C106" s="11" t="s">
        <v>3091</v>
      </c>
      <c r="D106" s="11" t="s">
        <v>3104</v>
      </c>
      <c r="E106" s="23" t="s">
        <v>2623</v>
      </c>
      <c r="F106" s="23"/>
      <c r="G106" s="24" t="s">
        <v>3105</v>
      </c>
      <c r="H106" s="25"/>
      <c r="I106" s="23" t="s">
        <v>3106</v>
      </c>
      <c r="J106" s="23"/>
    </row>
    <row r="107" spans="2:10" ht="13.35" customHeight="1">
      <c r="B107" s="10" t="str">
        <f>VLOOKUP($J101,ASBVs!$A$2:$AE$411,29,FALSE)</f>
        <v>2</v>
      </c>
      <c r="C107" s="10" t="str">
        <f>VLOOKUP($J101,ASBVs!$A$2:$AE$411,30,FALSE)</f>
        <v>1</v>
      </c>
      <c r="D107" s="10" t="str">
        <f>VLOOKUP($J101,ASBVs!$A$2:$AE$411,31,FALSE)</f>
        <v>2</v>
      </c>
      <c r="E107" s="26" t="str">
        <f>VLOOKUP($J101,ASBVs!$A$2:$B$411,2,FALSE)</f>
        <v xml:space="preserve">Dorset </v>
      </c>
      <c r="F107" s="26"/>
      <c r="G107" s="27" t="str">
        <f>VLOOKUP($J101,ASBVs!$A$2:$AB$411,27,FALSE)</f>
        <v>147.74</v>
      </c>
      <c r="H107" s="25"/>
      <c r="I107" s="27" t="str">
        <f>VLOOKUP($J101,ASBVs!$A$2:$AB$411,28,FALSE)</f>
        <v>151.09</v>
      </c>
      <c r="J107" s="25"/>
    </row>
    <row r="108" spans="2:10" ht="13.35" customHeight="1">
      <c r="B108" s="28" t="s">
        <v>3107</v>
      </c>
      <c r="C108" s="28"/>
      <c r="D108" s="28"/>
      <c r="E108" s="28"/>
      <c r="F108" s="28"/>
      <c r="G108" s="28"/>
      <c r="H108" s="28" t="s">
        <v>3108</v>
      </c>
      <c r="I108" s="28"/>
      <c r="J108" s="28"/>
    </row>
    <row r="110" spans="2:10" ht="13.35" customHeight="1">
      <c r="B110" s="3" t="s">
        <v>3099</v>
      </c>
      <c r="C110" s="4"/>
      <c r="D110" s="4" t="str">
        <f>VLOOKUP($J110,ASBVs!$A$2:$D$411,4,FALSE)</f>
        <v>220976</v>
      </c>
      <c r="E110" s="4"/>
      <c r="F110" s="4" t="str">
        <f>VLOOKUP($J110,ASBVs!$A$2:$H$411,8,FALSE)</f>
        <v>Twin</v>
      </c>
      <c r="G110" s="29"/>
      <c r="H110" s="30"/>
      <c r="I110" s="5" t="s">
        <v>3100</v>
      </c>
      <c r="J110" s="6">
        <v>13</v>
      </c>
    </row>
    <row r="111" spans="2:10" ht="13.35" customHeight="1">
      <c r="B111" s="7" t="s">
        <v>3101</v>
      </c>
      <c r="C111" s="19" t="str">
        <f>VLOOKUP($J110,ASBVs!$A$2:$F$411,6,FALSE)</f>
        <v>210613</v>
      </c>
      <c r="D111" s="20"/>
      <c r="E111" s="20"/>
      <c r="F111" s="7" t="s">
        <v>3102</v>
      </c>
      <c r="G111" s="21">
        <f>VLOOKUP($J110,ASBVs!$A$2:$G$411,7,FALSE)</f>
        <v>44694</v>
      </c>
      <c r="H111" s="21"/>
      <c r="I111" s="21"/>
      <c r="J111" s="22"/>
    </row>
    <row r="112" spans="2:10" ht="13.35" customHeight="1">
      <c r="B112" s="8" t="s">
        <v>0</v>
      </c>
      <c r="C112" s="9" t="s">
        <v>6</v>
      </c>
      <c r="D112" s="9" t="s">
        <v>2667</v>
      </c>
      <c r="E112" s="9" t="s">
        <v>2</v>
      </c>
      <c r="F112" s="9" t="s">
        <v>1</v>
      </c>
      <c r="G112" s="8" t="s">
        <v>3</v>
      </c>
      <c r="H112" s="8" t="s">
        <v>4</v>
      </c>
      <c r="I112" s="8" t="s">
        <v>5</v>
      </c>
      <c r="J112" s="8" t="s">
        <v>7</v>
      </c>
    </row>
    <row r="113" spans="2:10" ht="13.35" customHeight="1">
      <c r="B113" s="10" t="str">
        <f>VLOOKUP($J110,ASBVs!$A$2:$AE$411,9,FALSE)</f>
        <v>0.49</v>
      </c>
      <c r="C113" s="10" t="str">
        <f>VLOOKUP($J110,ASBVs!$A$2:$AE$411,11,FALSE)</f>
        <v>10.08</v>
      </c>
      <c r="D113" s="10" t="str">
        <f>VLOOKUP($J110,ASBVs!$A$2:$AE$411,13,FALSE)</f>
        <v>15.11</v>
      </c>
      <c r="E113" s="10" t="str">
        <f>VLOOKUP($J110,ASBVs!$A$2:$AE$411,17,FALSE)</f>
        <v>-0.12</v>
      </c>
      <c r="F113" s="10" t="str">
        <f>VLOOKUP($J110,ASBVs!$A$2:$AE$411,15,FALSE)</f>
        <v>3.22</v>
      </c>
      <c r="G113" s="10" t="str">
        <f>VLOOKUP($J110,ASBVs!$A$2:$AE$411,19,FALSE)</f>
        <v>3.66</v>
      </c>
      <c r="H113" s="10" t="str">
        <f>VLOOKUP($J110,ASBVs!$A$2:$AE$411,21,FALSE)</f>
        <v>-0.21</v>
      </c>
      <c r="I113" s="10" t="str">
        <f>VLOOKUP($J110,ASBVs!$A$2:$AE$411,23,FALSE)</f>
        <v>2.26</v>
      </c>
      <c r="J113" s="10" t="str">
        <f>VLOOKUP($J110,ASBVs!$A$2:$AE$411,25,FALSE)</f>
        <v>2.74</v>
      </c>
    </row>
    <row r="114" spans="2:10" ht="13.35" customHeight="1">
      <c r="B114" s="10" t="str">
        <f>VLOOKUP($J110,ASBVs!$A$2:$AB$411,10,FALSE)</f>
        <v>61</v>
      </c>
      <c r="C114" s="10" t="str">
        <f>VLOOKUP($J110,ASBVs!$A$2:$AB$411,12,FALSE)</f>
        <v>63</v>
      </c>
      <c r="D114" s="10" t="str">
        <f>VLOOKUP($J110,ASBVs!$A$2:$AB$411,14,FALSE)</f>
        <v>61</v>
      </c>
      <c r="E114" s="10" t="str">
        <f>VLOOKUP($J110,ASBVs!$A$2:$AB$411,18,FALSE)</f>
        <v>63</v>
      </c>
      <c r="F114" s="10" t="str">
        <f>VLOOKUP($J110,ASBVs!$A$2:$AB$411,16,FALSE)</f>
        <v>65</v>
      </c>
      <c r="G114" s="10" t="str">
        <f>VLOOKUP($J110,ASBVs!$A$2:$AB$411,20,FALSE)</f>
        <v>56</v>
      </c>
      <c r="H114" s="10" t="str">
        <f>VLOOKUP($J110,ASBVs!$A$2:$AB$411,22,FALSE)</f>
        <v>47</v>
      </c>
      <c r="I114" s="10" t="str">
        <f>VLOOKUP($J110,ASBVs!$A$2:$AB$411,24,FALSE)</f>
        <v>47</v>
      </c>
      <c r="J114" s="10" t="str">
        <f>VLOOKUP($J110,ASBVs!$A$2:$AB$411,26,FALSE)</f>
        <v>51</v>
      </c>
    </row>
    <row r="115" spans="2:10" ht="13.35" customHeight="1">
      <c r="B115" s="11" t="s">
        <v>3103</v>
      </c>
      <c r="C115" s="11" t="s">
        <v>3091</v>
      </c>
      <c r="D115" s="11" t="s">
        <v>3104</v>
      </c>
      <c r="E115" s="23" t="s">
        <v>2623</v>
      </c>
      <c r="F115" s="23"/>
      <c r="G115" s="24" t="s">
        <v>3105</v>
      </c>
      <c r="H115" s="25"/>
      <c r="I115" s="23" t="s">
        <v>3106</v>
      </c>
      <c r="J115" s="23"/>
    </row>
    <row r="116" spans="2:10" ht="13.35" customHeight="1">
      <c r="B116" s="10" t="str">
        <f>VLOOKUP($J110,ASBVs!$A$2:$AE$411,29,FALSE)</f>
        <v>3</v>
      </c>
      <c r="C116" s="10" t="str">
        <f>VLOOKUP($J110,ASBVs!$A$2:$AE$411,30,FALSE)</f>
        <v>2</v>
      </c>
      <c r="D116" s="10" t="str">
        <f>VLOOKUP($J110,ASBVs!$A$2:$AE$411,31,FALSE)</f>
        <v>2</v>
      </c>
      <c r="E116" s="26" t="str">
        <f>VLOOKUP($J110,ASBVs!$A$2:$B$411,2,FALSE)</f>
        <v xml:space="preserve">Dorset </v>
      </c>
      <c r="F116" s="26"/>
      <c r="G116" s="27" t="str">
        <f>VLOOKUP($J110,ASBVs!$A$2:$AB$411,27,FALSE)</f>
        <v>147.68</v>
      </c>
      <c r="H116" s="25"/>
      <c r="I116" s="27" t="str">
        <f>VLOOKUP($J110,ASBVs!$A$2:$AB$411,28,FALSE)</f>
        <v>150.88</v>
      </c>
      <c r="J116" s="25"/>
    </row>
    <row r="117" spans="2:10" ht="13.35" customHeight="1">
      <c r="B117" s="28" t="s">
        <v>3107</v>
      </c>
      <c r="C117" s="28"/>
      <c r="D117" s="28"/>
      <c r="E117" s="28"/>
      <c r="F117" s="28"/>
      <c r="G117" s="28"/>
      <c r="H117" s="28" t="s">
        <v>3108</v>
      </c>
      <c r="I117" s="28"/>
      <c r="J117" s="28"/>
    </row>
    <row r="119" spans="2:10" ht="13.35" customHeight="1">
      <c r="B119" s="3" t="s">
        <v>3099</v>
      </c>
      <c r="C119" s="4"/>
      <c r="D119" s="4" t="str">
        <f>VLOOKUP($J119,ASBVs!$A$2:$D$411,4,FALSE)</f>
        <v>220492</v>
      </c>
      <c r="E119" s="4"/>
      <c r="F119" s="4" t="str">
        <f>VLOOKUP($J119,ASBVs!$A$2:$H$411,8,FALSE)</f>
        <v>Single</v>
      </c>
      <c r="G119" s="29"/>
      <c r="H119" s="30"/>
      <c r="I119" s="5" t="s">
        <v>3100</v>
      </c>
      <c r="J119" s="6">
        <v>14</v>
      </c>
    </row>
    <row r="120" spans="2:10" ht="13.35" customHeight="1">
      <c r="B120" s="7" t="s">
        <v>3101</v>
      </c>
      <c r="C120" s="19" t="str">
        <f>VLOOKUP($J119,ASBVs!$A$2:$F$411,6,FALSE)</f>
        <v>211199</v>
      </c>
      <c r="D120" s="20"/>
      <c r="E120" s="20"/>
      <c r="F120" s="7" t="s">
        <v>3102</v>
      </c>
      <c r="G120" s="21">
        <f>VLOOKUP($J119,ASBVs!$A$2:$G$411,7,FALSE)</f>
        <v>44684</v>
      </c>
      <c r="H120" s="21"/>
      <c r="I120" s="21"/>
      <c r="J120" s="22"/>
    </row>
    <row r="121" spans="2:10" ht="13.35" customHeight="1">
      <c r="B121" s="8" t="s">
        <v>0</v>
      </c>
      <c r="C121" s="9" t="s">
        <v>6</v>
      </c>
      <c r="D121" s="9" t="s">
        <v>2667</v>
      </c>
      <c r="E121" s="9" t="s">
        <v>2</v>
      </c>
      <c r="F121" s="9" t="s">
        <v>1</v>
      </c>
      <c r="G121" s="8" t="s">
        <v>3</v>
      </c>
      <c r="H121" s="8" t="s">
        <v>4</v>
      </c>
      <c r="I121" s="8" t="s">
        <v>5</v>
      </c>
      <c r="J121" s="8" t="s">
        <v>7</v>
      </c>
    </row>
    <row r="122" spans="2:10" ht="13.35" customHeight="1">
      <c r="B122" s="10" t="str">
        <f>VLOOKUP($J119,ASBVs!$A$2:$AE$411,9,FALSE)</f>
        <v>0.57</v>
      </c>
      <c r="C122" s="10" t="str">
        <f>VLOOKUP($J119,ASBVs!$A$2:$AE$411,11,FALSE)</f>
        <v>10.30</v>
      </c>
      <c r="D122" s="10" t="str">
        <f>VLOOKUP($J119,ASBVs!$A$2:$AE$411,13,FALSE)</f>
        <v>16.12</v>
      </c>
      <c r="E122" s="10" t="str">
        <f>VLOOKUP($J119,ASBVs!$A$2:$AE$411,17,FALSE)</f>
        <v>0.06</v>
      </c>
      <c r="F122" s="10" t="str">
        <f>VLOOKUP($J119,ASBVs!$A$2:$AE$411,15,FALSE)</f>
        <v>3.05</v>
      </c>
      <c r="G122" s="10" t="str">
        <f>VLOOKUP($J119,ASBVs!$A$2:$AE$411,19,FALSE)</f>
        <v>3.49</v>
      </c>
      <c r="H122" s="10" t="str">
        <f>VLOOKUP($J119,ASBVs!$A$2:$AE$411,21,FALSE)</f>
        <v>-0.34</v>
      </c>
      <c r="I122" s="10" t="str">
        <f>VLOOKUP($J119,ASBVs!$A$2:$AE$411,23,FALSE)</f>
        <v>2.13</v>
      </c>
      <c r="J122" s="10" t="str">
        <f>VLOOKUP($J119,ASBVs!$A$2:$AE$411,25,FALSE)</f>
        <v>2.90</v>
      </c>
    </row>
    <row r="123" spans="2:10" ht="13.35" customHeight="1">
      <c r="B123" s="10" t="str">
        <f>VLOOKUP($J119,ASBVs!$A$2:$AB$411,10,FALSE)</f>
        <v>59</v>
      </c>
      <c r="C123" s="10" t="str">
        <f>VLOOKUP($J119,ASBVs!$A$2:$AB$411,12,FALSE)</f>
        <v>64</v>
      </c>
      <c r="D123" s="10" t="str">
        <f>VLOOKUP($J119,ASBVs!$A$2:$AB$411,14,FALSE)</f>
        <v>64</v>
      </c>
      <c r="E123" s="10" t="str">
        <f>VLOOKUP($J119,ASBVs!$A$2:$AB$411,18,FALSE)</f>
        <v>65</v>
      </c>
      <c r="F123" s="10" t="str">
        <f>VLOOKUP($J119,ASBVs!$A$2:$AB$411,16,FALSE)</f>
        <v>67</v>
      </c>
      <c r="G123" s="10" t="str">
        <f>VLOOKUP($J119,ASBVs!$A$2:$AB$411,20,FALSE)</f>
        <v>55</v>
      </c>
      <c r="H123" s="10" t="str">
        <f>VLOOKUP($J119,ASBVs!$A$2:$AB$411,22,FALSE)</f>
        <v>47</v>
      </c>
      <c r="I123" s="10" t="str">
        <f>VLOOKUP($J119,ASBVs!$A$2:$AB$411,24,FALSE)</f>
        <v>47</v>
      </c>
      <c r="J123" s="10" t="str">
        <f>VLOOKUP($J119,ASBVs!$A$2:$AB$411,26,FALSE)</f>
        <v>51</v>
      </c>
    </row>
    <row r="124" spans="2:10" ht="13.35" customHeight="1">
      <c r="B124" s="11" t="s">
        <v>3103</v>
      </c>
      <c r="C124" s="11" t="s">
        <v>3091</v>
      </c>
      <c r="D124" s="11" t="s">
        <v>3104</v>
      </c>
      <c r="E124" s="23" t="s">
        <v>2623</v>
      </c>
      <c r="F124" s="23"/>
      <c r="G124" s="24" t="s">
        <v>3105</v>
      </c>
      <c r="H124" s="25"/>
      <c r="I124" s="23" t="s">
        <v>3106</v>
      </c>
      <c r="J124" s="23"/>
    </row>
    <row r="125" spans="2:10" ht="13.35" customHeight="1">
      <c r="B125" s="10" t="str">
        <f>VLOOKUP($J119,ASBVs!$A$2:$AE$411,29,FALSE)</f>
        <v>2</v>
      </c>
      <c r="C125" s="10" t="str">
        <f>VLOOKUP($J119,ASBVs!$A$2:$AE$411,30,FALSE)</f>
        <v>2</v>
      </c>
      <c r="D125" s="10" t="str">
        <f>VLOOKUP($J119,ASBVs!$A$2:$AE$411,31,FALSE)</f>
        <v>3</v>
      </c>
      <c r="E125" s="26" t="str">
        <f>VLOOKUP($J119,ASBVs!$A$2:$B$411,2,FALSE)</f>
        <v xml:space="preserve">Dorset </v>
      </c>
      <c r="F125" s="26"/>
      <c r="G125" s="27" t="str">
        <f>VLOOKUP($J119,ASBVs!$A$2:$AB$411,27,FALSE)</f>
        <v>144.43</v>
      </c>
      <c r="H125" s="25"/>
      <c r="I125" s="27" t="str">
        <f>VLOOKUP($J119,ASBVs!$A$2:$AB$411,28,FALSE)</f>
        <v>149.14</v>
      </c>
      <c r="J125" s="25"/>
    </row>
    <row r="126" spans="2:10" ht="13.35" customHeight="1">
      <c r="B126" s="28" t="s">
        <v>3107</v>
      </c>
      <c r="C126" s="28"/>
      <c r="D126" s="28"/>
      <c r="E126" s="28"/>
      <c r="F126" s="28"/>
      <c r="G126" s="28"/>
      <c r="H126" s="28" t="s">
        <v>3108</v>
      </c>
      <c r="I126" s="28"/>
      <c r="J126" s="28"/>
    </row>
    <row r="128" spans="2:10" ht="13.35" customHeight="1">
      <c r="B128" s="3" t="s">
        <v>3099</v>
      </c>
      <c r="C128" s="4"/>
      <c r="D128" s="4" t="str">
        <f>VLOOKUP($J128,ASBVs!$A$2:$D$411,4,FALSE)</f>
        <v>221036</v>
      </c>
      <c r="E128" s="4"/>
      <c r="F128" s="4" t="str">
        <f>VLOOKUP($J128,ASBVs!$A$2:$H$411,8,FALSE)</f>
        <v>Single</v>
      </c>
      <c r="G128" s="29"/>
      <c r="H128" s="30"/>
      <c r="I128" s="5" t="s">
        <v>3100</v>
      </c>
      <c r="J128" s="6">
        <v>15</v>
      </c>
    </row>
    <row r="129" spans="2:10" ht="13.35" customHeight="1">
      <c r="B129" s="7" t="s">
        <v>3101</v>
      </c>
      <c r="C129" s="19" t="str">
        <f>VLOOKUP($J128,ASBVs!$A$2:$F$411,6,FALSE)</f>
        <v>200887</v>
      </c>
      <c r="D129" s="20"/>
      <c r="E129" s="20"/>
      <c r="F129" s="7" t="s">
        <v>3102</v>
      </c>
      <c r="G129" s="21">
        <f>VLOOKUP($J128,ASBVs!$A$2:$G$411,7,FALSE)</f>
        <v>44700</v>
      </c>
      <c r="H129" s="21"/>
      <c r="I129" s="21"/>
      <c r="J129" s="22"/>
    </row>
    <row r="130" spans="2:10" ht="13.35" customHeight="1">
      <c r="B130" s="8" t="s">
        <v>0</v>
      </c>
      <c r="C130" s="9" t="s">
        <v>6</v>
      </c>
      <c r="D130" s="9" t="s">
        <v>2667</v>
      </c>
      <c r="E130" s="9" t="s">
        <v>2</v>
      </c>
      <c r="F130" s="9" t="s">
        <v>1</v>
      </c>
      <c r="G130" s="8" t="s">
        <v>3</v>
      </c>
      <c r="H130" s="8" t="s">
        <v>4</v>
      </c>
      <c r="I130" s="8" t="s">
        <v>5</v>
      </c>
      <c r="J130" s="8" t="s">
        <v>7</v>
      </c>
    </row>
    <row r="131" spans="2:10" ht="13.35" customHeight="1">
      <c r="B131" s="10" t="str">
        <f>VLOOKUP($J128,ASBVs!$A$2:$AE$411,9,FALSE)</f>
        <v>0.47</v>
      </c>
      <c r="C131" s="10" t="str">
        <f>VLOOKUP($J128,ASBVs!$A$2:$AE$411,11,FALSE)</f>
        <v>9.76</v>
      </c>
      <c r="D131" s="10" t="str">
        <f>VLOOKUP($J128,ASBVs!$A$2:$AE$411,13,FALSE)</f>
        <v>14.94</v>
      </c>
      <c r="E131" s="10" t="str">
        <f>VLOOKUP($J128,ASBVs!$A$2:$AE$411,17,FALSE)</f>
        <v>-0.79</v>
      </c>
      <c r="F131" s="10" t="str">
        <f>VLOOKUP($J128,ASBVs!$A$2:$AE$411,15,FALSE)</f>
        <v>2.30</v>
      </c>
      <c r="G131" s="10" t="str">
        <f>VLOOKUP($J128,ASBVs!$A$2:$AE$411,19,FALSE)</f>
        <v>4.05</v>
      </c>
      <c r="H131" s="10" t="str">
        <f>VLOOKUP($J128,ASBVs!$A$2:$AE$411,21,FALSE)</f>
        <v>-0.59</v>
      </c>
      <c r="I131" s="10" t="str">
        <f>VLOOKUP($J128,ASBVs!$A$2:$AE$411,23,FALSE)</f>
        <v>2.12</v>
      </c>
      <c r="J131" s="10" t="str">
        <f>VLOOKUP($J128,ASBVs!$A$2:$AE$411,25,FALSE)</f>
        <v>2.52</v>
      </c>
    </row>
    <row r="132" spans="2:10" ht="13.35" customHeight="1">
      <c r="B132" s="10" t="str">
        <f>VLOOKUP($J128,ASBVs!$A$2:$AB$411,10,FALSE)</f>
        <v>62</v>
      </c>
      <c r="C132" s="10" t="str">
        <f>VLOOKUP($J128,ASBVs!$A$2:$AB$411,12,FALSE)</f>
        <v>65</v>
      </c>
      <c r="D132" s="10" t="str">
        <f>VLOOKUP($J128,ASBVs!$A$2:$AB$411,14,FALSE)</f>
        <v>63</v>
      </c>
      <c r="E132" s="10" t="str">
        <f>VLOOKUP($J128,ASBVs!$A$2:$AB$411,18,FALSE)</f>
        <v>65</v>
      </c>
      <c r="F132" s="10" t="str">
        <f>VLOOKUP($J128,ASBVs!$A$2:$AB$411,16,FALSE)</f>
        <v>67</v>
      </c>
      <c r="G132" s="10" t="str">
        <f>VLOOKUP($J128,ASBVs!$A$2:$AB$411,20,FALSE)</f>
        <v>58</v>
      </c>
      <c r="H132" s="10" t="str">
        <f>VLOOKUP($J128,ASBVs!$A$2:$AB$411,22,FALSE)</f>
        <v>49</v>
      </c>
      <c r="I132" s="10" t="str">
        <f>VLOOKUP($J128,ASBVs!$A$2:$AB$411,24,FALSE)</f>
        <v>47</v>
      </c>
      <c r="J132" s="10" t="str">
        <f>VLOOKUP($J128,ASBVs!$A$2:$AB$411,26,FALSE)</f>
        <v>52</v>
      </c>
    </row>
    <row r="133" spans="2:10" ht="13.35" customHeight="1">
      <c r="B133" s="11" t="s">
        <v>3103</v>
      </c>
      <c r="C133" s="11" t="s">
        <v>3091</v>
      </c>
      <c r="D133" s="11" t="s">
        <v>3104</v>
      </c>
      <c r="E133" s="23" t="s">
        <v>2623</v>
      </c>
      <c r="F133" s="23"/>
      <c r="G133" s="24" t="s">
        <v>3105</v>
      </c>
      <c r="H133" s="25"/>
      <c r="I133" s="23" t="s">
        <v>3106</v>
      </c>
      <c r="J133" s="23"/>
    </row>
    <row r="134" spans="2:10" ht="13.35" customHeight="1">
      <c r="B134" s="10" t="str">
        <f>VLOOKUP($J128,ASBVs!$A$2:$AE$411,29,FALSE)</f>
        <v>3</v>
      </c>
      <c r="C134" s="10" t="str">
        <f>VLOOKUP($J128,ASBVs!$A$2:$AE$411,30,FALSE)</f>
        <v>3</v>
      </c>
      <c r="D134" s="10" t="str">
        <f>VLOOKUP($J128,ASBVs!$A$2:$AE$411,31,FALSE)</f>
        <v>2</v>
      </c>
      <c r="E134" s="26" t="str">
        <f>VLOOKUP($J128,ASBVs!$A$2:$B$411,2,FALSE)</f>
        <v xml:space="preserve">Dorset </v>
      </c>
      <c r="F134" s="26"/>
      <c r="G134" s="27" t="str">
        <f>VLOOKUP($J128,ASBVs!$A$2:$AB$411,27,FALSE)</f>
        <v>141.71</v>
      </c>
      <c r="H134" s="25"/>
      <c r="I134" s="27" t="str">
        <f>VLOOKUP($J128,ASBVs!$A$2:$AB$411,28,FALSE)</f>
        <v>149.07</v>
      </c>
      <c r="J134" s="25"/>
    </row>
    <row r="135" spans="2:10" ht="13.35" customHeight="1">
      <c r="B135" s="28" t="s">
        <v>3107</v>
      </c>
      <c r="C135" s="28"/>
      <c r="D135" s="28"/>
      <c r="E135" s="28"/>
      <c r="F135" s="28"/>
      <c r="G135" s="28"/>
      <c r="H135" s="28" t="s">
        <v>3108</v>
      </c>
      <c r="I135" s="28"/>
      <c r="J135" s="28"/>
    </row>
    <row r="137" spans="2:10" ht="13.35" customHeight="1">
      <c r="B137" s="3" t="s">
        <v>3099</v>
      </c>
      <c r="C137" s="4"/>
      <c r="D137" s="4" t="str">
        <f>VLOOKUP($J137,ASBVs!$A$2:$D$411,4,FALSE)</f>
        <v>220645</v>
      </c>
      <c r="E137" s="4"/>
      <c r="F137" s="4" t="str">
        <f>VLOOKUP($J137,ASBVs!$A$2:$H$411,8,FALSE)</f>
        <v>Twin</v>
      </c>
      <c r="G137" s="29"/>
      <c r="H137" s="30"/>
      <c r="I137" s="5" t="s">
        <v>3100</v>
      </c>
      <c r="J137" s="6">
        <v>16</v>
      </c>
    </row>
    <row r="138" spans="2:10" ht="13.35" customHeight="1">
      <c r="B138" s="7" t="s">
        <v>3101</v>
      </c>
      <c r="C138" s="19" t="str">
        <f>VLOOKUP($J137,ASBVs!$A$2:$F$411,6,FALSE)</f>
        <v>210714</v>
      </c>
      <c r="D138" s="20"/>
      <c r="E138" s="20"/>
      <c r="F138" s="7" t="s">
        <v>3102</v>
      </c>
      <c r="G138" s="21">
        <f>VLOOKUP($J137,ASBVs!$A$2:$G$411,7,FALSE)</f>
        <v>44684</v>
      </c>
      <c r="H138" s="21"/>
      <c r="I138" s="21"/>
      <c r="J138" s="22"/>
    </row>
    <row r="139" spans="2:10" ht="13.35" customHeight="1">
      <c r="B139" s="8" t="s">
        <v>0</v>
      </c>
      <c r="C139" s="9" t="s">
        <v>6</v>
      </c>
      <c r="D139" s="9" t="s">
        <v>2667</v>
      </c>
      <c r="E139" s="9" t="s">
        <v>2</v>
      </c>
      <c r="F139" s="9" t="s">
        <v>1</v>
      </c>
      <c r="G139" s="8" t="s">
        <v>3</v>
      </c>
      <c r="H139" s="8" t="s">
        <v>4</v>
      </c>
      <c r="I139" s="8" t="s">
        <v>5</v>
      </c>
      <c r="J139" s="8" t="s">
        <v>7</v>
      </c>
    </row>
    <row r="140" spans="2:10" ht="13.35" customHeight="1">
      <c r="B140" s="10" t="str">
        <f>VLOOKUP($J137,ASBVs!$A$2:$AE$411,9,FALSE)</f>
        <v>0.59</v>
      </c>
      <c r="C140" s="10" t="str">
        <f>VLOOKUP($J137,ASBVs!$A$2:$AE$411,11,FALSE)</f>
        <v>10.98</v>
      </c>
      <c r="D140" s="10" t="str">
        <f>VLOOKUP($J137,ASBVs!$A$2:$AE$411,13,FALSE)</f>
        <v>15.95</v>
      </c>
      <c r="E140" s="10" t="str">
        <f>VLOOKUP($J137,ASBVs!$A$2:$AE$411,17,FALSE)</f>
        <v>-0.55</v>
      </c>
      <c r="F140" s="10" t="str">
        <f>VLOOKUP($J137,ASBVs!$A$2:$AE$411,15,FALSE)</f>
        <v>2.81</v>
      </c>
      <c r="G140" s="10" t="str">
        <f>VLOOKUP($J137,ASBVs!$A$2:$AE$411,19,FALSE)</f>
        <v>4.08</v>
      </c>
      <c r="H140" s="10" t="str">
        <f>VLOOKUP($J137,ASBVs!$A$2:$AE$411,21,FALSE)</f>
        <v>-0.31</v>
      </c>
      <c r="I140" s="10" t="str">
        <f>VLOOKUP($J137,ASBVs!$A$2:$AE$411,23,FALSE)</f>
        <v>3.74</v>
      </c>
      <c r="J140" s="10" t="str">
        <f>VLOOKUP($J137,ASBVs!$A$2:$AE$411,25,FALSE)</f>
        <v>2.59</v>
      </c>
    </row>
    <row r="141" spans="2:10" ht="13.35" customHeight="1">
      <c r="B141" s="10" t="str">
        <f>VLOOKUP($J137,ASBVs!$A$2:$AB$411,10,FALSE)</f>
        <v>66</v>
      </c>
      <c r="C141" s="10" t="str">
        <f>VLOOKUP($J137,ASBVs!$A$2:$AB$411,12,FALSE)</f>
        <v>69</v>
      </c>
      <c r="D141" s="10" t="str">
        <f>VLOOKUP($J137,ASBVs!$A$2:$AB$411,14,FALSE)</f>
        <v>68</v>
      </c>
      <c r="E141" s="10" t="str">
        <f>VLOOKUP($J137,ASBVs!$A$2:$AB$411,18,FALSE)</f>
        <v>67</v>
      </c>
      <c r="F141" s="10" t="str">
        <f>VLOOKUP($J137,ASBVs!$A$2:$AB$411,16,FALSE)</f>
        <v>67</v>
      </c>
      <c r="G141" s="10" t="str">
        <f>VLOOKUP($J137,ASBVs!$A$2:$AB$411,20,FALSE)</f>
        <v>61</v>
      </c>
      <c r="H141" s="10" t="str">
        <f>VLOOKUP($J137,ASBVs!$A$2:$AB$411,22,FALSE)</f>
        <v>56</v>
      </c>
      <c r="I141" s="10" t="str">
        <f>VLOOKUP($J137,ASBVs!$A$2:$AB$411,24,FALSE)</f>
        <v>55</v>
      </c>
      <c r="J141" s="10" t="str">
        <f>VLOOKUP($J137,ASBVs!$A$2:$AB$411,26,FALSE)</f>
        <v>58</v>
      </c>
    </row>
    <row r="142" spans="2:10" ht="13.35" customHeight="1">
      <c r="B142" s="11" t="s">
        <v>3103</v>
      </c>
      <c r="C142" s="11" t="s">
        <v>3091</v>
      </c>
      <c r="D142" s="11" t="s">
        <v>3104</v>
      </c>
      <c r="E142" s="23" t="s">
        <v>2623</v>
      </c>
      <c r="F142" s="23"/>
      <c r="G142" s="24" t="s">
        <v>3105</v>
      </c>
      <c r="H142" s="25"/>
      <c r="I142" s="23" t="s">
        <v>3106</v>
      </c>
      <c r="J142" s="23"/>
    </row>
    <row r="143" spans="2:10" ht="13.35" customHeight="1">
      <c r="B143" s="10" t="str">
        <f>VLOOKUP($J137,ASBVs!$A$2:$AE$411,29,FALSE)</f>
        <v>2</v>
      </c>
      <c r="C143" s="10" t="str">
        <f>VLOOKUP($J137,ASBVs!$A$2:$AE$411,30,FALSE)</f>
        <v>2</v>
      </c>
      <c r="D143" s="10" t="str">
        <f>VLOOKUP($J137,ASBVs!$A$2:$AE$411,31,FALSE)</f>
        <v>3</v>
      </c>
      <c r="E143" s="26" t="str">
        <f>VLOOKUP($J137,ASBVs!$A$2:$B$411,2,FALSE)</f>
        <v xml:space="preserve">Dorset </v>
      </c>
      <c r="F143" s="26"/>
      <c r="G143" s="27" t="str">
        <f>VLOOKUP($J137,ASBVs!$A$2:$AB$411,27,FALSE)</f>
        <v>144.22</v>
      </c>
      <c r="H143" s="25"/>
      <c r="I143" s="27" t="str">
        <f>VLOOKUP($J137,ASBVs!$A$2:$AB$411,28,FALSE)</f>
        <v>148.64</v>
      </c>
      <c r="J143" s="25"/>
    </row>
    <row r="144" spans="2:10" ht="13.35" customHeight="1">
      <c r="B144" s="28" t="s">
        <v>3107</v>
      </c>
      <c r="C144" s="28"/>
      <c r="D144" s="28"/>
      <c r="E144" s="28"/>
      <c r="F144" s="28"/>
      <c r="G144" s="28"/>
      <c r="H144" s="28" t="s">
        <v>3108</v>
      </c>
      <c r="I144" s="28"/>
      <c r="J144" s="28"/>
    </row>
    <row r="146" spans="2:10" ht="13.35" customHeight="1">
      <c r="B146" s="3" t="s">
        <v>3099</v>
      </c>
      <c r="C146" s="4"/>
      <c r="D146" s="4" t="str">
        <f>VLOOKUP($J146,ASBVs!$A$2:$D$411,4,FALSE)</f>
        <v>220617</v>
      </c>
      <c r="E146" s="4"/>
      <c r="F146" s="4" t="str">
        <f>VLOOKUP($J146,ASBVs!$A$2:$H$411,8,FALSE)</f>
        <v>Twin</v>
      </c>
      <c r="G146" s="29" t="str">
        <f>VLOOKUP($J146,ASBVs!$A$2:$AF$411,32,FALSE)</f>
        <v>«««««</v>
      </c>
      <c r="H146" s="30"/>
      <c r="I146" s="5" t="s">
        <v>3100</v>
      </c>
      <c r="J146" s="6">
        <v>17</v>
      </c>
    </row>
    <row r="147" spans="2:10" ht="13.35" customHeight="1">
      <c r="B147" s="7" t="s">
        <v>3101</v>
      </c>
      <c r="C147" s="19" t="str">
        <f>VLOOKUP($J146,ASBVs!$A$2:$F$411,6,FALSE)</f>
        <v>210743</v>
      </c>
      <c r="D147" s="20"/>
      <c r="E147" s="20"/>
      <c r="F147" s="7" t="s">
        <v>3102</v>
      </c>
      <c r="G147" s="21">
        <f>VLOOKUP($J146,ASBVs!$A$2:$G$411,7,FALSE)</f>
        <v>44683</v>
      </c>
      <c r="H147" s="21"/>
      <c r="I147" s="21"/>
      <c r="J147" s="22"/>
    </row>
    <row r="148" spans="2:10" ht="13.35" customHeight="1">
      <c r="B148" s="8" t="s">
        <v>0</v>
      </c>
      <c r="C148" s="9" t="s">
        <v>6</v>
      </c>
      <c r="D148" s="9" t="s">
        <v>2667</v>
      </c>
      <c r="E148" s="9" t="s">
        <v>2</v>
      </c>
      <c r="F148" s="9" t="s">
        <v>1</v>
      </c>
      <c r="G148" s="8" t="s">
        <v>3</v>
      </c>
      <c r="H148" s="8" t="s">
        <v>4</v>
      </c>
      <c r="I148" s="8" t="s">
        <v>5</v>
      </c>
      <c r="J148" s="8" t="s">
        <v>7</v>
      </c>
    </row>
    <row r="149" spans="2:10" ht="13.35" customHeight="1">
      <c r="B149" s="10" t="str">
        <f>VLOOKUP($J146,ASBVs!$A$2:$AE$411,9,FALSE)</f>
        <v>0.78</v>
      </c>
      <c r="C149" s="10" t="str">
        <f>VLOOKUP($J146,ASBVs!$A$2:$AE$411,11,FALSE)</f>
        <v>10.54</v>
      </c>
      <c r="D149" s="10" t="str">
        <f>VLOOKUP($J146,ASBVs!$A$2:$AE$411,13,FALSE)</f>
        <v>15.64</v>
      </c>
      <c r="E149" s="10" t="str">
        <f>VLOOKUP($J146,ASBVs!$A$2:$AE$411,17,FALSE)</f>
        <v>-0.05</v>
      </c>
      <c r="F149" s="10" t="str">
        <f>VLOOKUP($J146,ASBVs!$A$2:$AE$411,15,FALSE)</f>
        <v>2.98</v>
      </c>
      <c r="G149" s="10" t="str">
        <f>VLOOKUP($J146,ASBVs!$A$2:$AE$411,19,FALSE)</f>
        <v>3.46</v>
      </c>
      <c r="H149" s="10" t="str">
        <f>VLOOKUP($J146,ASBVs!$A$2:$AE$411,21,FALSE)</f>
        <v>-0.15</v>
      </c>
      <c r="I149" s="10" t="str">
        <f>VLOOKUP($J146,ASBVs!$A$2:$AE$411,23,FALSE)</f>
        <v>1.42</v>
      </c>
      <c r="J149" s="10" t="str">
        <f>VLOOKUP($J146,ASBVs!$A$2:$AE$411,25,FALSE)</f>
        <v>2.96</v>
      </c>
    </row>
    <row r="150" spans="2:10" ht="13.35" customHeight="1">
      <c r="B150" s="10" t="str">
        <f>VLOOKUP($J146,ASBVs!$A$2:$AB$411,10,FALSE)</f>
        <v>59</v>
      </c>
      <c r="C150" s="10" t="str">
        <f>VLOOKUP($J146,ASBVs!$A$2:$AB$411,12,FALSE)</f>
        <v>63</v>
      </c>
      <c r="D150" s="10" t="str">
        <f>VLOOKUP($J146,ASBVs!$A$2:$AB$411,14,FALSE)</f>
        <v>63</v>
      </c>
      <c r="E150" s="10" t="str">
        <f>VLOOKUP($J146,ASBVs!$A$2:$AB$411,18,FALSE)</f>
        <v>64</v>
      </c>
      <c r="F150" s="10" t="str">
        <f>VLOOKUP($J146,ASBVs!$A$2:$AB$411,16,FALSE)</f>
        <v>67</v>
      </c>
      <c r="G150" s="10" t="str">
        <f>VLOOKUP($J146,ASBVs!$A$2:$AB$411,20,FALSE)</f>
        <v>54</v>
      </c>
      <c r="H150" s="10" t="str">
        <f>VLOOKUP($J146,ASBVs!$A$2:$AB$411,22,FALSE)</f>
        <v>45</v>
      </c>
      <c r="I150" s="10" t="str">
        <f>VLOOKUP($J146,ASBVs!$A$2:$AB$411,24,FALSE)</f>
        <v>45</v>
      </c>
      <c r="J150" s="10" t="str">
        <f>VLOOKUP($J146,ASBVs!$A$2:$AB$411,26,FALSE)</f>
        <v>50</v>
      </c>
    </row>
    <row r="151" spans="2:10" ht="13.35" customHeight="1">
      <c r="B151" s="11" t="s">
        <v>3103</v>
      </c>
      <c r="C151" s="11" t="s">
        <v>3091</v>
      </c>
      <c r="D151" s="11" t="s">
        <v>3104</v>
      </c>
      <c r="E151" s="23" t="s">
        <v>2623</v>
      </c>
      <c r="F151" s="23"/>
      <c r="G151" s="24" t="s">
        <v>3105</v>
      </c>
      <c r="H151" s="25"/>
      <c r="I151" s="23" t="s">
        <v>3106</v>
      </c>
      <c r="J151" s="23"/>
    </row>
    <row r="152" spans="2:10" ht="13.35" customHeight="1">
      <c r="B152" s="10" t="str">
        <f>VLOOKUP($J146,ASBVs!$A$2:$AE$411,29,FALSE)</f>
        <v>3</v>
      </c>
      <c r="C152" s="10" t="str">
        <f>VLOOKUP($J146,ASBVs!$A$2:$AE$411,30,FALSE)</f>
        <v>3</v>
      </c>
      <c r="D152" s="10" t="str">
        <f>VLOOKUP($J146,ASBVs!$A$2:$AE$411,31,FALSE)</f>
        <v>3</v>
      </c>
      <c r="E152" s="26" t="str">
        <f>VLOOKUP($J146,ASBVs!$A$2:$B$411,2,FALSE)</f>
        <v xml:space="preserve">Dorset </v>
      </c>
      <c r="F152" s="26"/>
      <c r="G152" s="27" t="str">
        <f>VLOOKUP($J146,ASBVs!$A$2:$AB$411,27,FALSE)</f>
        <v>145.89</v>
      </c>
      <c r="H152" s="25"/>
      <c r="I152" s="27" t="str">
        <f>VLOOKUP($J146,ASBVs!$A$2:$AB$411,28,FALSE)</f>
        <v>148.54</v>
      </c>
      <c r="J152" s="25"/>
    </row>
    <row r="153" spans="2:10" ht="13.35" customHeight="1">
      <c r="B153" s="28" t="s">
        <v>3107</v>
      </c>
      <c r="C153" s="28"/>
      <c r="D153" s="28"/>
      <c r="E153" s="28"/>
      <c r="F153" s="28"/>
      <c r="G153" s="28"/>
      <c r="H153" s="28" t="s">
        <v>3108</v>
      </c>
      <c r="I153" s="28"/>
      <c r="J153" s="28"/>
    </row>
    <row r="155" spans="2:10" ht="13.35" customHeight="1">
      <c r="B155" s="3" t="s">
        <v>3099</v>
      </c>
      <c r="C155" s="4"/>
      <c r="D155" s="4" t="str">
        <f>VLOOKUP($J155,ASBVs!$A$2:$D$411,4,FALSE)</f>
        <v>220672</v>
      </c>
      <c r="E155" s="4"/>
      <c r="F155" s="4" t="str">
        <f>VLOOKUP($J155,ASBVs!$A$2:$H$411,8,FALSE)</f>
        <v>Twin</v>
      </c>
      <c r="G155" s="29"/>
      <c r="H155" s="30"/>
      <c r="I155" s="5" t="s">
        <v>3100</v>
      </c>
      <c r="J155" s="6">
        <v>18</v>
      </c>
    </row>
    <row r="156" spans="2:10" ht="13.35" customHeight="1">
      <c r="B156" s="7" t="s">
        <v>3101</v>
      </c>
      <c r="C156" s="19" t="str">
        <f>VLOOKUP($J155,ASBVs!$A$2:$F$411,6,FALSE)</f>
        <v>211199</v>
      </c>
      <c r="D156" s="20"/>
      <c r="E156" s="20"/>
      <c r="F156" s="7" t="s">
        <v>3102</v>
      </c>
      <c r="G156" s="21">
        <f>VLOOKUP($J155,ASBVs!$A$2:$G$411,7,FALSE)</f>
        <v>44684</v>
      </c>
      <c r="H156" s="21"/>
      <c r="I156" s="21"/>
      <c r="J156" s="22"/>
    </row>
    <row r="157" spans="2:10" ht="13.35" customHeight="1">
      <c r="B157" s="8" t="s">
        <v>0</v>
      </c>
      <c r="C157" s="9" t="s">
        <v>6</v>
      </c>
      <c r="D157" s="9" t="s">
        <v>2667</v>
      </c>
      <c r="E157" s="9" t="s">
        <v>2</v>
      </c>
      <c r="F157" s="9" t="s">
        <v>1</v>
      </c>
      <c r="G157" s="8" t="s">
        <v>3</v>
      </c>
      <c r="H157" s="8" t="s">
        <v>4</v>
      </c>
      <c r="I157" s="8" t="s">
        <v>5</v>
      </c>
      <c r="J157" s="8" t="s">
        <v>7</v>
      </c>
    </row>
    <row r="158" spans="2:10" ht="13.35" customHeight="1">
      <c r="B158" s="10" t="str">
        <f>VLOOKUP($J155,ASBVs!$A$2:$AE$411,9,FALSE)</f>
        <v>0.61</v>
      </c>
      <c r="C158" s="10" t="str">
        <f>VLOOKUP($J155,ASBVs!$A$2:$AE$411,11,FALSE)</f>
        <v>9.90</v>
      </c>
      <c r="D158" s="10" t="str">
        <f>VLOOKUP($J155,ASBVs!$A$2:$AE$411,13,FALSE)</f>
        <v>14.99</v>
      </c>
      <c r="E158" s="10" t="str">
        <f>VLOOKUP($J155,ASBVs!$A$2:$AE$411,17,FALSE)</f>
        <v>-0.03</v>
      </c>
      <c r="F158" s="10" t="str">
        <f>VLOOKUP($J155,ASBVs!$A$2:$AE$411,15,FALSE)</f>
        <v>3.26</v>
      </c>
      <c r="G158" s="10" t="str">
        <f>VLOOKUP($J155,ASBVs!$A$2:$AE$411,19,FALSE)</f>
        <v>3.54</v>
      </c>
      <c r="H158" s="10" t="str">
        <f>VLOOKUP($J155,ASBVs!$A$2:$AE$411,21,FALSE)</f>
        <v>-0.41</v>
      </c>
      <c r="I158" s="10" t="str">
        <f>VLOOKUP($J155,ASBVs!$A$2:$AE$411,23,FALSE)</f>
        <v>2.15</v>
      </c>
      <c r="J158" s="10" t="str">
        <f>VLOOKUP($J155,ASBVs!$A$2:$AE$411,25,FALSE)</f>
        <v>2.83</v>
      </c>
    </row>
    <row r="159" spans="2:10" ht="13.35" customHeight="1">
      <c r="B159" s="10" t="str">
        <f>VLOOKUP($J155,ASBVs!$A$2:$AB$411,10,FALSE)</f>
        <v>58</v>
      </c>
      <c r="C159" s="10" t="str">
        <f>VLOOKUP($J155,ASBVs!$A$2:$AB$411,12,FALSE)</f>
        <v>63</v>
      </c>
      <c r="D159" s="10" t="str">
        <f>VLOOKUP($J155,ASBVs!$A$2:$AB$411,14,FALSE)</f>
        <v>63</v>
      </c>
      <c r="E159" s="10" t="str">
        <f>VLOOKUP($J155,ASBVs!$A$2:$AB$411,18,FALSE)</f>
        <v>64</v>
      </c>
      <c r="F159" s="10" t="str">
        <f>VLOOKUP($J155,ASBVs!$A$2:$AB$411,16,FALSE)</f>
        <v>66</v>
      </c>
      <c r="G159" s="10" t="str">
        <f>VLOOKUP($J155,ASBVs!$A$2:$AB$411,20,FALSE)</f>
        <v>54</v>
      </c>
      <c r="H159" s="10" t="str">
        <f>VLOOKUP($J155,ASBVs!$A$2:$AB$411,22,FALSE)</f>
        <v>46</v>
      </c>
      <c r="I159" s="10" t="str">
        <f>VLOOKUP($J155,ASBVs!$A$2:$AB$411,24,FALSE)</f>
        <v>45</v>
      </c>
      <c r="J159" s="10" t="str">
        <f>VLOOKUP($J155,ASBVs!$A$2:$AB$411,26,FALSE)</f>
        <v>50</v>
      </c>
    </row>
    <row r="160" spans="2:10" ht="13.35" customHeight="1">
      <c r="B160" s="11" t="s">
        <v>3103</v>
      </c>
      <c r="C160" s="11" t="s">
        <v>3091</v>
      </c>
      <c r="D160" s="11" t="s">
        <v>3104</v>
      </c>
      <c r="E160" s="23" t="s">
        <v>2623</v>
      </c>
      <c r="F160" s="23"/>
      <c r="G160" s="24" t="s">
        <v>3105</v>
      </c>
      <c r="H160" s="25"/>
      <c r="I160" s="23" t="s">
        <v>3106</v>
      </c>
      <c r="J160" s="23"/>
    </row>
    <row r="161" spans="2:10" ht="13.35" customHeight="1">
      <c r="B161" s="10" t="str">
        <f>VLOOKUP($J155,ASBVs!$A$2:$AE$411,29,FALSE)</f>
        <v>2</v>
      </c>
      <c r="C161" s="10" t="str">
        <f>VLOOKUP($J155,ASBVs!$A$2:$AE$411,30,FALSE)</f>
        <v>1</v>
      </c>
      <c r="D161" s="10" t="str">
        <f>VLOOKUP($J155,ASBVs!$A$2:$AE$411,31,FALSE)</f>
        <v>3</v>
      </c>
      <c r="E161" s="26" t="str">
        <f>VLOOKUP($J155,ASBVs!$A$2:$B$411,2,FALSE)</f>
        <v xml:space="preserve">Dorset </v>
      </c>
      <c r="F161" s="26"/>
      <c r="G161" s="27" t="str">
        <f>VLOOKUP($J155,ASBVs!$A$2:$AB$411,27,FALSE)</f>
        <v>142.65</v>
      </c>
      <c r="H161" s="25"/>
      <c r="I161" s="27" t="str">
        <f>VLOOKUP($J155,ASBVs!$A$2:$AB$411,28,FALSE)</f>
        <v>148.12</v>
      </c>
      <c r="J161" s="25"/>
    </row>
    <row r="162" spans="2:10" ht="13.35" customHeight="1">
      <c r="B162" s="28" t="s">
        <v>3107</v>
      </c>
      <c r="C162" s="28"/>
      <c r="D162" s="28"/>
      <c r="E162" s="28"/>
      <c r="F162" s="28"/>
      <c r="G162" s="28"/>
      <c r="H162" s="28" t="s">
        <v>3108</v>
      </c>
      <c r="I162" s="28"/>
      <c r="J162" s="28"/>
    </row>
    <row r="164" spans="2:10" ht="13.35" customHeight="1">
      <c r="B164" s="3" t="s">
        <v>3099</v>
      </c>
      <c r="C164" s="4"/>
      <c r="D164" s="4" t="str">
        <f>VLOOKUP($J164,ASBVs!$A$2:$D$411,4,FALSE)</f>
        <v>220139</v>
      </c>
      <c r="E164" s="4"/>
      <c r="F164" s="4" t="str">
        <f>VLOOKUP($J164,ASBVs!$A$2:$H$411,8,FALSE)</f>
        <v>Twin</v>
      </c>
      <c r="G164" s="29"/>
      <c r="H164" s="30"/>
      <c r="I164" s="5" t="s">
        <v>3100</v>
      </c>
      <c r="J164" s="6">
        <v>19</v>
      </c>
    </row>
    <row r="165" spans="2:10" ht="13.35" customHeight="1">
      <c r="B165" s="7" t="s">
        <v>3101</v>
      </c>
      <c r="C165" s="19" t="str">
        <f>VLOOKUP($J164,ASBVs!$A$2:$F$411,6,FALSE)</f>
        <v>210037</v>
      </c>
      <c r="D165" s="20"/>
      <c r="E165" s="20"/>
      <c r="F165" s="7" t="s">
        <v>3102</v>
      </c>
      <c r="G165" s="21">
        <f>VLOOKUP($J164,ASBVs!$A$2:$G$411,7,FALSE)</f>
        <v>44678</v>
      </c>
      <c r="H165" s="21"/>
      <c r="I165" s="21"/>
      <c r="J165" s="22"/>
    </row>
    <row r="166" spans="2:10" ht="13.35" customHeight="1">
      <c r="B166" s="8" t="s">
        <v>0</v>
      </c>
      <c r="C166" s="9" t="s">
        <v>6</v>
      </c>
      <c r="D166" s="9" t="s">
        <v>2667</v>
      </c>
      <c r="E166" s="9" t="s">
        <v>2</v>
      </c>
      <c r="F166" s="9" t="s">
        <v>1</v>
      </c>
      <c r="G166" s="8" t="s">
        <v>3</v>
      </c>
      <c r="H166" s="8" t="s">
        <v>4</v>
      </c>
      <c r="I166" s="8" t="s">
        <v>5</v>
      </c>
      <c r="J166" s="8" t="s">
        <v>7</v>
      </c>
    </row>
    <row r="167" spans="2:10" ht="13.35" customHeight="1">
      <c r="B167" s="10" t="str">
        <f>VLOOKUP($J164,ASBVs!$A$2:$AE$411,9,FALSE)</f>
        <v>0.42</v>
      </c>
      <c r="C167" s="10" t="str">
        <f>VLOOKUP($J164,ASBVs!$A$2:$AE$411,11,FALSE)</f>
        <v>9.58</v>
      </c>
      <c r="D167" s="10" t="str">
        <f>VLOOKUP($J164,ASBVs!$A$2:$AE$411,13,FALSE)</f>
        <v>13.94</v>
      </c>
      <c r="E167" s="10" t="str">
        <f>VLOOKUP($J164,ASBVs!$A$2:$AE$411,17,FALSE)</f>
        <v>-0.67</v>
      </c>
      <c r="F167" s="10" t="str">
        <f>VLOOKUP($J164,ASBVs!$A$2:$AE$411,15,FALSE)</f>
        <v>2.51</v>
      </c>
      <c r="G167" s="10" t="str">
        <f>VLOOKUP($J164,ASBVs!$A$2:$AE$411,19,FALSE)</f>
        <v>3.88</v>
      </c>
      <c r="H167" s="10" t="str">
        <f>VLOOKUP($J164,ASBVs!$A$2:$AE$411,21,FALSE)</f>
        <v>-0.52</v>
      </c>
      <c r="I167" s="10" t="str">
        <f>VLOOKUP($J164,ASBVs!$A$2:$AE$411,23,FALSE)</f>
        <v>2.35</v>
      </c>
      <c r="J167" s="10" t="str">
        <f>VLOOKUP($J164,ASBVs!$A$2:$AE$411,25,FALSE)</f>
        <v>2.43</v>
      </c>
    </row>
    <row r="168" spans="2:10" ht="13.35" customHeight="1">
      <c r="B168" s="10" t="str">
        <f>VLOOKUP($J164,ASBVs!$A$2:$AB$411,10,FALSE)</f>
        <v>61</v>
      </c>
      <c r="C168" s="10" t="str">
        <f>VLOOKUP($J164,ASBVs!$A$2:$AB$411,12,FALSE)</f>
        <v>65</v>
      </c>
      <c r="D168" s="10" t="str">
        <f>VLOOKUP($J164,ASBVs!$A$2:$AB$411,14,FALSE)</f>
        <v>66</v>
      </c>
      <c r="E168" s="10" t="str">
        <f>VLOOKUP($J164,ASBVs!$A$2:$AB$411,18,FALSE)</f>
        <v>66</v>
      </c>
      <c r="F168" s="10" t="str">
        <f>VLOOKUP($J164,ASBVs!$A$2:$AB$411,16,FALSE)</f>
        <v>69</v>
      </c>
      <c r="G168" s="10" t="str">
        <f>VLOOKUP($J164,ASBVs!$A$2:$AB$411,20,FALSE)</f>
        <v>56</v>
      </c>
      <c r="H168" s="10" t="str">
        <f>VLOOKUP($J164,ASBVs!$A$2:$AB$411,22,FALSE)</f>
        <v>47</v>
      </c>
      <c r="I168" s="10" t="str">
        <f>VLOOKUP($J164,ASBVs!$A$2:$AB$411,24,FALSE)</f>
        <v>46</v>
      </c>
      <c r="J168" s="10" t="str">
        <f>VLOOKUP($J164,ASBVs!$A$2:$AB$411,26,FALSE)</f>
        <v>52</v>
      </c>
    </row>
    <row r="169" spans="2:10" ht="13.35" customHeight="1">
      <c r="B169" s="11" t="s">
        <v>3103</v>
      </c>
      <c r="C169" s="11" t="s">
        <v>3091</v>
      </c>
      <c r="D169" s="11" t="s">
        <v>3104</v>
      </c>
      <c r="E169" s="23" t="s">
        <v>2623</v>
      </c>
      <c r="F169" s="23"/>
      <c r="G169" s="24" t="s">
        <v>3105</v>
      </c>
      <c r="H169" s="25"/>
      <c r="I169" s="23" t="s">
        <v>3106</v>
      </c>
      <c r="J169" s="23"/>
    </row>
    <row r="170" spans="2:10" ht="13.35" customHeight="1">
      <c r="B170" s="10" t="str">
        <f>VLOOKUP($J164,ASBVs!$A$2:$AE$411,29,FALSE)</f>
        <v>2</v>
      </c>
      <c r="C170" s="10" t="str">
        <f>VLOOKUP($J164,ASBVs!$A$2:$AE$411,30,FALSE)</f>
        <v>2</v>
      </c>
      <c r="D170" s="10" t="str">
        <f>VLOOKUP($J164,ASBVs!$A$2:$AE$411,31,FALSE)</f>
        <v>2</v>
      </c>
      <c r="E170" s="26" t="str">
        <f>VLOOKUP($J164,ASBVs!$A$2:$B$411,2,FALSE)</f>
        <v xml:space="preserve">Dorset </v>
      </c>
      <c r="F170" s="26"/>
      <c r="G170" s="27" t="str">
        <f>VLOOKUP($J164,ASBVs!$A$2:$AB$411,27,FALSE)</f>
        <v>139.39</v>
      </c>
      <c r="H170" s="25"/>
      <c r="I170" s="27" t="str">
        <f>VLOOKUP($J164,ASBVs!$A$2:$AB$411,28,FALSE)</f>
        <v>145.96</v>
      </c>
      <c r="J170" s="25"/>
    </row>
    <row r="171" spans="2:10" ht="13.35" customHeight="1">
      <c r="B171" s="28" t="s">
        <v>3107</v>
      </c>
      <c r="C171" s="28"/>
      <c r="D171" s="28"/>
      <c r="E171" s="28"/>
      <c r="F171" s="28"/>
      <c r="G171" s="28"/>
      <c r="H171" s="28" t="s">
        <v>3108</v>
      </c>
      <c r="I171" s="28"/>
      <c r="J171" s="28"/>
    </row>
    <row r="173" spans="2:10" ht="13.35" customHeight="1">
      <c r="B173" s="3" t="s">
        <v>3099</v>
      </c>
      <c r="C173" s="4"/>
      <c r="D173" s="4" t="str">
        <f>VLOOKUP($J173,ASBVs!$A$2:$D$411,4,FALSE)</f>
        <v>220046</v>
      </c>
      <c r="E173" s="4"/>
      <c r="F173" s="4" t="str">
        <f>VLOOKUP($J173,ASBVs!$A$2:$H$411,8,FALSE)</f>
        <v>Twin</v>
      </c>
      <c r="G173" s="29"/>
      <c r="H173" s="30"/>
      <c r="I173" s="5" t="s">
        <v>3100</v>
      </c>
      <c r="J173" s="6">
        <v>20</v>
      </c>
    </row>
    <row r="174" spans="2:10" ht="13.35" customHeight="1">
      <c r="B174" s="7" t="s">
        <v>3101</v>
      </c>
      <c r="C174" s="19" t="str">
        <f>VLOOKUP($J173,ASBVs!$A$2:$F$411,6,FALSE)</f>
        <v>200033</v>
      </c>
      <c r="D174" s="20"/>
      <c r="E174" s="20"/>
      <c r="F174" s="7" t="s">
        <v>3102</v>
      </c>
      <c r="G174" s="21">
        <f>VLOOKUP($J173,ASBVs!$A$2:$G$411,7,FALSE)</f>
        <v>44675</v>
      </c>
      <c r="H174" s="21"/>
      <c r="I174" s="21"/>
      <c r="J174" s="22"/>
    </row>
    <row r="175" spans="2:10" ht="13.35" customHeight="1">
      <c r="B175" s="8" t="s">
        <v>0</v>
      </c>
      <c r="C175" s="9" t="s">
        <v>6</v>
      </c>
      <c r="D175" s="9" t="s">
        <v>2667</v>
      </c>
      <c r="E175" s="9" t="s">
        <v>2</v>
      </c>
      <c r="F175" s="9" t="s">
        <v>1</v>
      </c>
      <c r="G175" s="8" t="s">
        <v>3</v>
      </c>
      <c r="H175" s="8" t="s">
        <v>4</v>
      </c>
      <c r="I175" s="8" t="s">
        <v>5</v>
      </c>
      <c r="J175" s="8" t="s">
        <v>7</v>
      </c>
    </row>
    <row r="176" spans="2:10" ht="13.35" customHeight="1">
      <c r="B176" s="10" t="str">
        <f>VLOOKUP($J173,ASBVs!$A$2:$AE$411,9,FALSE)</f>
        <v>0.54</v>
      </c>
      <c r="C176" s="10" t="str">
        <f>VLOOKUP($J173,ASBVs!$A$2:$AE$411,11,FALSE)</f>
        <v>10.55</v>
      </c>
      <c r="D176" s="10" t="str">
        <f>VLOOKUP($J173,ASBVs!$A$2:$AE$411,13,FALSE)</f>
        <v>15.65</v>
      </c>
      <c r="E176" s="10" t="str">
        <f>VLOOKUP($J173,ASBVs!$A$2:$AE$411,17,FALSE)</f>
        <v>0.52</v>
      </c>
      <c r="F176" s="10" t="str">
        <f>VLOOKUP($J173,ASBVs!$A$2:$AE$411,15,FALSE)</f>
        <v>3.75</v>
      </c>
      <c r="G176" s="10" t="str">
        <f>VLOOKUP($J173,ASBVs!$A$2:$AE$411,19,FALSE)</f>
        <v>3.45</v>
      </c>
      <c r="H176" s="10" t="str">
        <f>VLOOKUP($J173,ASBVs!$A$2:$AE$411,21,FALSE)</f>
        <v>-0.38</v>
      </c>
      <c r="I176" s="10" t="str">
        <f>VLOOKUP($J173,ASBVs!$A$2:$AE$411,23,FALSE)</f>
        <v>1.65</v>
      </c>
      <c r="J176" s="10" t="str">
        <f>VLOOKUP($J173,ASBVs!$A$2:$AE$411,25,FALSE)</f>
        <v>3.02</v>
      </c>
    </row>
    <row r="177" spans="2:30" ht="13.35" customHeight="1">
      <c r="B177" s="10" t="str">
        <f>VLOOKUP($J173,ASBVs!$A$2:$AB$411,10,FALSE)</f>
        <v>63</v>
      </c>
      <c r="C177" s="10" t="str">
        <f>VLOOKUP($J173,ASBVs!$A$2:$AB$411,12,FALSE)</f>
        <v>66</v>
      </c>
      <c r="D177" s="10" t="str">
        <f>VLOOKUP($J173,ASBVs!$A$2:$AB$411,14,FALSE)</f>
        <v>66</v>
      </c>
      <c r="E177" s="10" t="str">
        <f>VLOOKUP($J173,ASBVs!$A$2:$AB$411,18,FALSE)</f>
        <v>67</v>
      </c>
      <c r="F177" s="10" t="str">
        <f>VLOOKUP($J173,ASBVs!$A$2:$AB$411,16,FALSE)</f>
        <v>69</v>
      </c>
      <c r="G177" s="10" t="str">
        <f>VLOOKUP($J173,ASBVs!$A$2:$AB$411,20,FALSE)</f>
        <v>57</v>
      </c>
      <c r="H177" s="10" t="str">
        <f>VLOOKUP($J173,ASBVs!$A$2:$AB$411,22,FALSE)</f>
        <v>49</v>
      </c>
      <c r="I177" s="10" t="str">
        <f>VLOOKUP($J173,ASBVs!$A$2:$AB$411,24,FALSE)</f>
        <v>46</v>
      </c>
      <c r="J177" s="10" t="str">
        <f>VLOOKUP($J173,ASBVs!$A$2:$AB$411,26,FALSE)</f>
        <v>53</v>
      </c>
    </row>
    <row r="178" spans="2:30" ht="13.35" customHeight="1">
      <c r="B178" s="11" t="s">
        <v>3103</v>
      </c>
      <c r="C178" s="11" t="s">
        <v>3091</v>
      </c>
      <c r="D178" s="11" t="s">
        <v>3104</v>
      </c>
      <c r="E178" s="23" t="s">
        <v>2623</v>
      </c>
      <c r="F178" s="23"/>
      <c r="G178" s="24" t="s">
        <v>3105</v>
      </c>
      <c r="H178" s="25"/>
      <c r="I178" s="23" t="s">
        <v>3106</v>
      </c>
      <c r="J178" s="23"/>
    </row>
    <row r="179" spans="2:30" ht="13.35" customHeight="1">
      <c r="B179" s="10" t="str">
        <f>VLOOKUP($J173,ASBVs!$A$2:$AE$411,29,FALSE)</f>
        <v>2</v>
      </c>
      <c r="C179" s="10" t="str">
        <f>VLOOKUP($J173,ASBVs!$A$2:$AE$411,30,FALSE)</f>
        <v>3</v>
      </c>
      <c r="D179" s="10" t="str">
        <f>VLOOKUP($J173,ASBVs!$A$2:$AE$411,31,FALSE)</f>
        <v>2</v>
      </c>
      <c r="E179" s="26" t="str">
        <f>VLOOKUP($J173,ASBVs!$A$2:$B$411,2,FALSE)</f>
        <v xml:space="preserve">Tradie </v>
      </c>
      <c r="F179" s="26"/>
      <c r="G179" s="27" t="str">
        <f>VLOOKUP($J173,ASBVs!$A$2:$AB$411,27,FALSE)</f>
        <v>149.30</v>
      </c>
      <c r="H179" s="25"/>
      <c r="I179" s="27" t="str">
        <f>VLOOKUP($J173,ASBVs!$A$2:$AB$411,28,FALSE)</f>
        <v>154.52</v>
      </c>
      <c r="J179" s="25"/>
    </row>
    <row r="180" spans="2:30" ht="13.35" customHeight="1">
      <c r="B180" s="28" t="s">
        <v>3107</v>
      </c>
      <c r="C180" s="28"/>
      <c r="D180" s="28"/>
      <c r="E180" s="28"/>
      <c r="F180" s="28"/>
      <c r="G180" s="28"/>
      <c r="H180" s="28" t="s">
        <v>3108</v>
      </c>
      <c r="I180" s="28"/>
      <c r="J180" s="28"/>
    </row>
    <row r="182" spans="2:30" ht="13.35" customHeight="1">
      <c r="B182" s="3" t="s">
        <v>3099</v>
      </c>
      <c r="C182" s="4"/>
      <c r="D182" s="4" t="str">
        <f>VLOOKUP($J182,ASBVs!$A$2:$D$411,4,FALSE)</f>
        <v>220283</v>
      </c>
      <c r="E182" s="4"/>
      <c r="F182" s="4" t="str">
        <f>VLOOKUP($J182,ASBVs!$A$2:$H$411,8,FALSE)</f>
        <v>Twin</v>
      </c>
      <c r="G182" s="29"/>
      <c r="H182" s="30"/>
      <c r="I182" s="5" t="s">
        <v>3100</v>
      </c>
      <c r="J182" s="6">
        <v>21</v>
      </c>
    </row>
    <row r="183" spans="2:30" ht="13.35" customHeight="1">
      <c r="B183" s="7" t="s">
        <v>3101</v>
      </c>
      <c r="C183" s="19" t="str">
        <f>VLOOKUP($J182,ASBVs!$A$2:$F$411,6,FALSE)</f>
        <v>201704</v>
      </c>
      <c r="D183" s="20"/>
      <c r="E183" s="20"/>
      <c r="F183" s="7" t="s">
        <v>3102</v>
      </c>
      <c r="G183" s="21">
        <f>VLOOKUP($J182,ASBVs!$A$2:$G$411,7,FALSE)</f>
        <v>44682</v>
      </c>
      <c r="H183" s="21"/>
      <c r="I183" s="21"/>
      <c r="J183" s="22"/>
    </row>
    <row r="184" spans="2:30" ht="13.35" customHeight="1">
      <c r="B184" s="8" t="s">
        <v>0</v>
      </c>
      <c r="C184" s="9" t="s">
        <v>6</v>
      </c>
      <c r="D184" s="9" t="s">
        <v>2667</v>
      </c>
      <c r="E184" s="9" t="s">
        <v>2</v>
      </c>
      <c r="F184" s="9" t="s">
        <v>1</v>
      </c>
      <c r="G184" s="8" t="s">
        <v>3</v>
      </c>
      <c r="H184" s="8" t="s">
        <v>4</v>
      </c>
      <c r="I184" s="8" t="s">
        <v>5</v>
      </c>
      <c r="J184" s="8" t="s">
        <v>7</v>
      </c>
    </row>
    <row r="185" spans="2:30" ht="13.35" customHeight="1">
      <c r="B185" s="10" t="str">
        <f>VLOOKUP($J182,ASBVs!$A$2:$AE$411,9,FALSE)</f>
        <v>0.54</v>
      </c>
      <c r="C185" s="10" t="str">
        <f>VLOOKUP($J182,ASBVs!$A$2:$AE$411,11,FALSE)</f>
        <v>10.42</v>
      </c>
      <c r="D185" s="10" t="str">
        <f>VLOOKUP($J182,ASBVs!$A$2:$AE$411,13,FALSE)</f>
        <v>15.57</v>
      </c>
      <c r="E185" s="10" t="str">
        <f>VLOOKUP($J182,ASBVs!$A$2:$AE$411,17,FALSE)</f>
        <v>-0.61</v>
      </c>
      <c r="F185" s="10" t="str">
        <f>VLOOKUP($J182,ASBVs!$A$2:$AE$411,15,FALSE)</f>
        <v>3.75</v>
      </c>
      <c r="G185" s="10" t="str">
        <f>VLOOKUP($J182,ASBVs!$A$2:$AE$411,19,FALSE)</f>
        <v>4.93</v>
      </c>
      <c r="H185" s="10" t="str">
        <f>VLOOKUP($J182,ASBVs!$A$2:$AE$411,21,FALSE)</f>
        <v>-0.88</v>
      </c>
      <c r="I185" s="10" t="str">
        <f>VLOOKUP($J182,ASBVs!$A$2:$AE$411,23,FALSE)</f>
        <v>2.86</v>
      </c>
      <c r="J185" s="10" t="str">
        <f>VLOOKUP($J182,ASBVs!$A$2:$AE$411,25,FALSE)</f>
        <v>2.97</v>
      </c>
    </row>
    <row r="186" spans="2:30" ht="13.35" customHeight="1">
      <c r="B186" s="10" t="str">
        <f>VLOOKUP($J182,ASBVs!$A$2:$AB$411,10,FALSE)</f>
        <v>67</v>
      </c>
      <c r="C186" s="10" t="str">
        <f>VLOOKUP($J182,ASBVs!$A$2:$AB$411,12,FALSE)</f>
        <v>69</v>
      </c>
      <c r="D186" s="10" t="str">
        <f>VLOOKUP($J182,ASBVs!$A$2:$AB$411,14,FALSE)</f>
        <v>68</v>
      </c>
      <c r="E186" s="10" t="str">
        <f>VLOOKUP($J182,ASBVs!$A$2:$AB$411,18,FALSE)</f>
        <v>67</v>
      </c>
      <c r="F186" s="10" t="str">
        <f>VLOOKUP($J182,ASBVs!$A$2:$AB$411,16,FALSE)</f>
        <v>68</v>
      </c>
      <c r="G186" s="10" t="str">
        <f>VLOOKUP($J182,ASBVs!$A$2:$AB$411,20,FALSE)</f>
        <v>60</v>
      </c>
      <c r="H186" s="10" t="str">
        <f>VLOOKUP($J182,ASBVs!$A$2:$AB$411,22,FALSE)</f>
        <v>55</v>
      </c>
      <c r="I186" s="10" t="str">
        <f>VLOOKUP($J182,ASBVs!$A$2:$AB$411,24,FALSE)</f>
        <v>54</v>
      </c>
      <c r="J186" s="10" t="str">
        <f>VLOOKUP($J182,ASBVs!$A$2:$AB$411,26,FALSE)</f>
        <v>57</v>
      </c>
      <c r="AD186" s="18"/>
    </row>
    <row r="187" spans="2:30" ht="13.35" customHeight="1">
      <c r="B187" s="11" t="s">
        <v>3103</v>
      </c>
      <c r="C187" s="11" t="s">
        <v>3091</v>
      </c>
      <c r="D187" s="11" t="s">
        <v>3104</v>
      </c>
      <c r="E187" s="23" t="s">
        <v>2623</v>
      </c>
      <c r="F187" s="23"/>
      <c r="G187" s="24" t="s">
        <v>3105</v>
      </c>
      <c r="H187" s="25"/>
      <c r="I187" s="23" t="s">
        <v>3106</v>
      </c>
      <c r="J187" s="23"/>
    </row>
    <row r="188" spans="2:30" ht="13.35" customHeight="1">
      <c r="B188" s="10" t="str">
        <f>VLOOKUP($J182,ASBVs!$A$2:$AE$411,29,FALSE)</f>
        <v>1</v>
      </c>
      <c r="C188" s="10" t="str">
        <f>VLOOKUP($J182,ASBVs!$A$2:$AE$411,30,FALSE)</f>
        <v>1</v>
      </c>
      <c r="D188" s="10" t="str">
        <f>VLOOKUP($J182,ASBVs!$A$2:$AE$411,31,FALSE)</f>
        <v>2</v>
      </c>
      <c r="E188" s="26" t="str">
        <f>VLOOKUP($J182,ASBVs!$A$2:$B$411,2,FALSE)</f>
        <v xml:space="preserve">Tradie </v>
      </c>
      <c r="F188" s="26"/>
      <c r="G188" s="27" t="str">
        <f>VLOOKUP($J182,ASBVs!$A$2:$AB$411,27,FALSE)</f>
        <v>143.62</v>
      </c>
      <c r="H188" s="25"/>
      <c r="I188" s="27" t="str">
        <f>VLOOKUP($J182,ASBVs!$A$2:$AB$411,28,FALSE)</f>
        <v>154.32</v>
      </c>
      <c r="J188" s="25"/>
    </row>
    <row r="189" spans="2:30" ht="13.35" customHeight="1">
      <c r="B189" s="28" t="s">
        <v>3107</v>
      </c>
      <c r="C189" s="28"/>
      <c r="D189" s="28"/>
      <c r="E189" s="28"/>
      <c r="F189" s="28"/>
      <c r="G189" s="28"/>
      <c r="H189" s="28" t="s">
        <v>3108</v>
      </c>
      <c r="I189" s="28"/>
      <c r="J189" s="28"/>
    </row>
    <row r="191" spans="2:30" ht="13.35" customHeight="1">
      <c r="B191" s="3" t="s">
        <v>3099</v>
      </c>
      <c r="C191" s="4"/>
      <c r="D191" s="4" t="str">
        <f>VLOOKUP($J191,ASBVs!$A$2:$D$411,4,FALSE)</f>
        <v>220889</v>
      </c>
      <c r="E191" s="4"/>
      <c r="F191" s="4" t="str">
        <f>VLOOKUP($J191,ASBVs!$A$2:$H$411,8,FALSE)</f>
        <v>Single</v>
      </c>
      <c r="G191" s="29"/>
      <c r="H191" s="30"/>
      <c r="I191" s="5" t="s">
        <v>3100</v>
      </c>
      <c r="J191" s="6">
        <v>22</v>
      </c>
    </row>
    <row r="192" spans="2:30" ht="13.35" customHeight="1">
      <c r="B192" s="7" t="s">
        <v>3101</v>
      </c>
      <c r="C192" s="19" t="str">
        <f>VLOOKUP($J191,ASBVs!$A$2:$F$411,6,FALSE)</f>
        <v>201704</v>
      </c>
      <c r="D192" s="20"/>
      <c r="E192" s="20"/>
      <c r="F192" s="7" t="s">
        <v>3102</v>
      </c>
      <c r="G192" s="21">
        <f>VLOOKUP($J191,ASBVs!$A$2:$G$411,7,FALSE)</f>
        <v>44698</v>
      </c>
      <c r="H192" s="21"/>
      <c r="I192" s="21"/>
      <c r="J192" s="22"/>
    </row>
    <row r="193" spans="2:10" ht="13.35" customHeight="1">
      <c r="B193" s="8" t="s">
        <v>0</v>
      </c>
      <c r="C193" s="9" t="s">
        <v>6</v>
      </c>
      <c r="D193" s="9" t="s">
        <v>2667</v>
      </c>
      <c r="E193" s="9" t="s">
        <v>2</v>
      </c>
      <c r="F193" s="9" t="s">
        <v>1</v>
      </c>
      <c r="G193" s="8" t="s">
        <v>3</v>
      </c>
      <c r="H193" s="8" t="s">
        <v>4</v>
      </c>
      <c r="I193" s="8" t="s">
        <v>5</v>
      </c>
      <c r="J193" s="8" t="s">
        <v>7</v>
      </c>
    </row>
    <row r="194" spans="2:10" ht="13.35" customHeight="1">
      <c r="B194" s="10" t="str">
        <f>VLOOKUP($J191,ASBVs!$A$2:$AE$411,9,FALSE)</f>
        <v>0.40</v>
      </c>
      <c r="C194" s="10" t="str">
        <f>VLOOKUP($J191,ASBVs!$A$2:$AE$411,11,FALSE)</f>
        <v>10.52</v>
      </c>
      <c r="D194" s="10" t="str">
        <f>VLOOKUP($J191,ASBVs!$A$2:$AE$411,13,FALSE)</f>
        <v>15.16</v>
      </c>
      <c r="E194" s="10" t="str">
        <f>VLOOKUP($J191,ASBVs!$A$2:$AE$411,17,FALSE)</f>
        <v>-0.31</v>
      </c>
      <c r="F194" s="10" t="str">
        <f>VLOOKUP($J191,ASBVs!$A$2:$AE$411,15,FALSE)</f>
        <v>3.62</v>
      </c>
      <c r="G194" s="10" t="str">
        <f>VLOOKUP($J191,ASBVs!$A$2:$AE$411,19,FALSE)</f>
        <v>4.28</v>
      </c>
      <c r="H194" s="10" t="str">
        <f>VLOOKUP($J191,ASBVs!$A$2:$AE$411,21,FALSE)</f>
        <v>-0.40</v>
      </c>
      <c r="I194" s="10" t="str">
        <f>VLOOKUP($J191,ASBVs!$A$2:$AE$411,23,FALSE)</f>
        <v>2.18</v>
      </c>
      <c r="J194" s="10" t="str">
        <f>VLOOKUP($J191,ASBVs!$A$2:$AE$411,25,FALSE)</f>
        <v>2.81</v>
      </c>
    </row>
    <row r="195" spans="2:10" ht="13.35" customHeight="1">
      <c r="B195" s="10" t="str">
        <f>VLOOKUP($J191,ASBVs!$A$2:$AB$411,10,FALSE)</f>
        <v>62</v>
      </c>
      <c r="C195" s="10" t="str">
        <f>VLOOKUP($J191,ASBVs!$A$2:$AB$411,12,FALSE)</f>
        <v>64</v>
      </c>
      <c r="D195" s="10" t="str">
        <f>VLOOKUP($J191,ASBVs!$A$2:$AB$411,14,FALSE)</f>
        <v>62</v>
      </c>
      <c r="E195" s="10" t="str">
        <f>VLOOKUP($J191,ASBVs!$A$2:$AB$411,18,FALSE)</f>
        <v>64</v>
      </c>
      <c r="F195" s="10" t="str">
        <f>VLOOKUP($J191,ASBVs!$A$2:$AB$411,16,FALSE)</f>
        <v>66</v>
      </c>
      <c r="G195" s="10" t="str">
        <f>VLOOKUP($J191,ASBVs!$A$2:$AB$411,20,FALSE)</f>
        <v>56</v>
      </c>
      <c r="H195" s="10" t="str">
        <f>VLOOKUP($J191,ASBVs!$A$2:$AB$411,22,FALSE)</f>
        <v>43</v>
      </c>
      <c r="I195" s="10" t="str">
        <f>VLOOKUP($J191,ASBVs!$A$2:$AB$411,24,FALSE)</f>
        <v>42</v>
      </c>
      <c r="J195" s="10" t="str">
        <f>VLOOKUP($J191,ASBVs!$A$2:$AB$411,26,FALSE)</f>
        <v>48</v>
      </c>
    </row>
    <row r="196" spans="2:10" ht="13.35" customHeight="1">
      <c r="B196" s="11" t="s">
        <v>3103</v>
      </c>
      <c r="C196" s="11" t="s">
        <v>3091</v>
      </c>
      <c r="D196" s="11" t="s">
        <v>3104</v>
      </c>
      <c r="E196" s="23" t="s">
        <v>2623</v>
      </c>
      <c r="F196" s="23"/>
      <c r="G196" s="24" t="s">
        <v>3105</v>
      </c>
      <c r="H196" s="25"/>
      <c r="I196" s="23" t="s">
        <v>3106</v>
      </c>
      <c r="J196" s="23"/>
    </row>
    <row r="197" spans="2:10" ht="13.35" customHeight="1">
      <c r="B197" s="10" t="str">
        <f>VLOOKUP($J191,ASBVs!$A$2:$AE$411,29,FALSE)</f>
        <v>3</v>
      </c>
      <c r="C197" s="10" t="str">
        <f>VLOOKUP($J191,ASBVs!$A$2:$AE$411,30,FALSE)</f>
        <v>3</v>
      </c>
      <c r="D197" s="10" t="str">
        <f>VLOOKUP($J191,ASBVs!$A$2:$AE$411,31,FALSE)</f>
        <v>3</v>
      </c>
      <c r="E197" s="26" t="str">
        <f>VLOOKUP($J191,ASBVs!$A$2:$B$411,2,FALSE)</f>
        <v xml:space="preserve">Tradie </v>
      </c>
      <c r="F197" s="26"/>
      <c r="G197" s="27" t="str">
        <f>VLOOKUP($J191,ASBVs!$A$2:$AB$411,27,FALSE)</f>
        <v>148.65</v>
      </c>
      <c r="H197" s="25"/>
      <c r="I197" s="27" t="str">
        <f>VLOOKUP($J191,ASBVs!$A$2:$AB$411,28,FALSE)</f>
        <v>154.04</v>
      </c>
      <c r="J197" s="25"/>
    </row>
    <row r="198" spans="2:10" ht="13.35" customHeight="1">
      <c r="B198" s="28" t="s">
        <v>3107</v>
      </c>
      <c r="C198" s="28"/>
      <c r="D198" s="28"/>
      <c r="E198" s="28"/>
      <c r="F198" s="28"/>
      <c r="G198" s="28"/>
      <c r="H198" s="28" t="s">
        <v>3108</v>
      </c>
      <c r="I198" s="28"/>
      <c r="J198" s="28"/>
    </row>
    <row r="200" spans="2:10" ht="13.35" customHeight="1">
      <c r="B200" s="3" t="s">
        <v>3099</v>
      </c>
      <c r="C200" s="4"/>
      <c r="D200" s="4" t="str">
        <f>VLOOKUP($J200,ASBVs!$A$2:$D$411,4,FALSE)</f>
        <v>220361</v>
      </c>
      <c r="E200" s="4"/>
      <c r="F200" s="4" t="str">
        <f>VLOOKUP($J200,ASBVs!$A$2:$H$411,8,FALSE)</f>
        <v>Twin</v>
      </c>
      <c r="G200" s="29"/>
      <c r="H200" s="30"/>
      <c r="I200" s="5" t="s">
        <v>3100</v>
      </c>
      <c r="J200" s="6">
        <v>23</v>
      </c>
    </row>
    <row r="201" spans="2:10" ht="13.35" customHeight="1">
      <c r="B201" s="7" t="s">
        <v>3101</v>
      </c>
      <c r="C201" s="19" t="str">
        <f>VLOOKUP($J200,ASBVs!$A$2:$F$411,6,FALSE)</f>
        <v>201704</v>
      </c>
      <c r="D201" s="20"/>
      <c r="E201" s="20"/>
      <c r="F201" s="7" t="s">
        <v>3102</v>
      </c>
      <c r="G201" s="21">
        <f>VLOOKUP($J200,ASBVs!$A$2:$G$411,7,FALSE)</f>
        <v>44680</v>
      </c>
      <c r="H201" s="21"/>
      <c r="I201" s="21"/>
      <c r="J201" s="22"/>
    </row>
    <row r="202" spans="2:10" ht="13.35" customHeight="1">
      <c r="B202" s="8" t="s">
        <v>0</v>
      </c>
      <c r="C202" s="9" t="s">
        <v>6</v>
      </c>
      <c r="D202" s="9" t="s">
        <v>2667</v>
      </c>
      <c r="E202" s="9" t="s">
        <v>2</v>
      </c>
      <c r="F202" s="9" t="s">
        <v>1</v>
      </c>
      <c r="G202" s="8" t="s">
        <v>3</v>
      </c>
      <c r="H202" s="8" t="s">
        <v>4</v>
      </c>
      <c r="I202" s="8" t="s">
        <v>5</v>
      </c>
      <c r="J202" s="8" t="s">
        <v>7</v>
      </c>
    </row>
    <row r="203" spans="2:10" ht="13.35" customHeight="1">
      <c r="B203" s="10" t="str">
        <f>VLOOKUP($J200,ASBVs!$A$2:$AE$411,9,FALSE)</f>
        <v>0.51</v>
      </c>
      <c r="C203" s="10" t="str">
        <f>VLOOKUP($J200,ASBVs!$A$2:$AE$411,11,FALSE)</f>
        <v>11.19</v>
      </c>
      <c r="D203" s="10" t="str">
        <f>VLOOKUP($J200,ASBVs!$A$2:$AE$411,13,FALSE)</f>
        <v>16.66</v>
      </c>
      <c r="E203" s="10" t="str">
        <f>VLOOKUP($J200,ASBVs!$A$2:$AE$411,17,FALSE)</f>
        <v>-1.01</v>
      </c>
      <c r="F203" s="10" t="str">
        <f>VLOOKUP($J200,ASBVs!$A$2:$AE$411,15,FALSE)</f>
        <v>2.70</v>
      </c>
      <c r="G203" s="10" t="str">
        <f>VLOOKUP($J200,ASBVs!$A$2:$AE$411,19,FALSE)</f>
        <v>4.79</v>
      </c>
      <c r="H203" s="10" t="str">
        <f>VLOOKUP($J200,ASBVs!$A$2:$AE$411,21,FALSE)</f>
        <v>-0.40</v>
      </c>
      <c r="I203" s="10" t="str">
        <f>VLOOKUP($J200,ASBVs!$A$2:$AE$411,23,FALSE)</f>
        <v>3.00</v>
      </c>
      <c r="J203" s="10" t="str">
        <f>VLOOKUP($J200,ASBVs!$A$2:$AE$411,25,FALSE)</f>
        <v>2.59</v>
      </c>
    </row>
    <row r="204" spans="2:10" ht="13.35" customHeight="1">
      <c r="B204" s="10" t="str">
        <f>VLOOKUP($J200,ASBVs!$A$2:$AB$411,10,FALSE)</f>
        <v>63</v>
      </c>
      <c r="C204" s="10" t="str">
        <f>VLOOKUP($J200,ASBVs!$A$2:$AB$411,12,FALSE)</f>
        <v>66</v>
      </c>
      <c r="D204" s="10" t="str">
        <f>VLOOKUP($J200,ASBVs!$A$2:$AB$411,14,FALSE)</f>
        <v>66</v>
      </c>
      <c r="E204" s="10" t="str">
        <f>VLOOKUP($J200,ASBVs!$A$2:$AB$411,18,FALSE)</f>
        <v>66</v>
      </c>
      <c r="F204" s="10" t="str">
        <f>VLOOKUP($J200,ASBVs!$A$2:$AB$411,16,FALSE)</f>
        <v>69</v>
      </c>
      <c r="G204" s="10" t="str">
        <f>VLOOKUP($J200,ASBVs!$A$2:$AB$411,20,FALSE)</f>
        <v>56</v>
      </c>
      <c r="H204" s="10" t="str">
        <f>VLOOKUP($J200,ASBVs!$A$2:$AB$411,22,FALSE)</f>
        <v>43</v>
      </c>
      <c r="I204" s="10" t="str">
        <f>VLOOKUP($J200,ASBVs!$A$2:$AB$411,24,FALSE)</f>
        <v>43</v>
      </c>
      <c r="J204" s="10" t="str">
        <f>VLOOKUP($J200,ASBVs!$A$2:$AB$411,26,FALSE)</f>
        <v>51</v>
      </c>
    </row>
    <row r="205" spans="2:10" ht="13.35" customHeight="1">
      <c r="B205" s="11" t="s">
        <v>3103</v>
      </c>
      <c r="C205" s="11" t="s">
        <v>3091</v>
      </c>
      <c r="D205" s="11" t="s">
        <v>3104</v>
      </c>
      <c r="E205" s="23" t="s">
        <v>2623</v>
      </c>
      <c r="F205" s="23"/>
      <c r="G205" s="24" t="s">
        <v>3105</v>
      </c>
      <c r="H205" s="25"/>
      <c r="I205" s="23" t="s">
        <v>3106</v>
      </c>
      <c r="J205" s="23"/>
    </row>
    <row r="206" spans="2:10" ht="13.35" customHeight="1">
      <c r="B206" s="10" t="str">
        <f>VLOOKUP($J200,ASBVs!$A$2:$AE$411,29,FALSE)</f>
        <v>2</v>
      </c>
      <c r="C206" s="10" t="str">
        <f>VLOOKUP($J200,ASBVs!$A$2:$AE$411,30,FALSE)</f>
        <v>1</v>
      </c>
      <c r="D206" s="10" t="str">
        <f>VLOOKUP($J200,ASBVs!$A$2:$AE$411,31,FALSE)</f>
        <v>2</v>
      </c>
      <c r="E206" s="26" t="str">
        <f>VLOOKUP($J200,ASBVs!$A$2:$B$411,2,FALSE)</f>
        <v xml:space="preserve">Tradie </v>
      </c>
      <c r="F206" s="26"/>
      <c r="G206" s="27" t="str">
        <f>VLOOKUP($J200,ASBVs!$A$2:$AB$411,27,FALSE)</f>
        <v>148.35</v>
      </c>
      <c r="H206" s="25"/>
      <c r="I206" s="27" t="str">
        <f>VLOOKUP($J200,ASBVs!$A$2:$AB$411,28,FALSE)</f>
        <v>153.66</v>
      </c>
      <c r="J206" s="25"/>
    </row>
    <row r="207" spans="2:10" ht="13.35" customHeight="1">
      <c r="B207" s="28" t="s">
        <v>3107</v>
      </c>
      <c r="C207" s="28"/>
      <c r="D207" s="28"/>
      <c r="E207" s="28"/>
      <c r="F207" s="28"/>
      <c r="G207" s="28"/>
      <c r="H207" s="28" t="s">
        <v>3108</v>
      </c>
      <c r="I207" s="28"/>
      <c r="J207" s="28"/>
    </row>
    <row r="209" spans="2:10" ht="13.35" customHeight="1">
      <c r="B209" s="3" t="s">
        <v>3099</v>
      </c>
      <c r="C209" s="4"/>
      <c r="D209" s="4" t="str">
        <f>VLOOKUP($J209,ASBVs!$A$2:$D$411,4,FALSE)</f>
        <v>220051</v>
      </c>
      <c r="E209" s="4"/>
      <c r="F209" s="4" t="str">
        <f>VLOOKUP($J209,ASBVs!$A$2:$H$411,8,FALSE)</f>
        <v>Triplet</v>
      </c>
      <c r="G209" s="29"/>
      <c r="H209" s="30"/>
      <c r="I209" s="5" t="s">
        <v>3100</v>
      </c>
      <c r="J209" s="6">
        <v>24</v>
      </c>
    </row>
    <row r="210" spans="2:10" ht="13.35" customHeight="1">
      <c r="B210" s="7" t="s">
        <v>3101</v>
      </c>
      <c r="C210" s="19" t="str">
        <f>VLOOKUP($J209,ASBVs!$A$2:$F$411,6,FALSE)</f>
        <v>201704</v>
      </c>
      <c r="D210" s="20"/>
      <c r="E210" s="20"/>
      <c r="F210" s="7" t="s">
        <v>3102</v>
      </c>
      <c r="G210" s="21">
        <f>VLOOKUP($J209,ASBVs!$A$2:$G$411,7,FALSE)</f>
        <v>44676</v>
      </c>
      <c r="H210" s="21"/>
      <c r="I210" s="21"/>
      <c r="J210" s="22"/>
    </row>
    <row r="211" spans="2:10" ht="13.35" customHeight="1">
      <c r="B211" s="8" t="s">
        <v>0</v>
      </c>
      <c r="C211" s="9" t="s">
        <v>6</v>
      </c>
      <c r="D211" s="9" t="s">
        <v>2667</v>
      </c>
      <c r="E211" s="9" t="s">
        <v>2</v>
      </c>
      <c r="F211" s="9" t="s">
        <v>1</v>
      </c>
      <c r="G211" s="8" t="s">
        <v>3</v>
      </c>
      <c r="H211" s="8" t="s">
        <v>4</v>
      </c>
      <c r="I211" s="8" t="s">
        <v>5</v>
      </c>
      <c r="J211" s="8" t="s">
        <v>7</v>
      </c>
    </row>
    <row r="212" spans="2:10" ht="13.35" customHeight="1">
      <c r="B212" s="10" t="str">
        <f>VLOOKUP($J209,ASBVs!$A$2:$AE$411,9,FALSE)</f>
        <v>0.60</v>
      </c>
      <c r="C212" s="10" t="str">
        <f>VLOOKUP($J209,ASBVs!$A$2:$AE$411,11,FALSE)</f>
        <v>11.09</v>
      </c>
      <c r="D212" s="10" t="str">
        <f>VLOOKUP($J209,ASBVs!$A$2:$AE$411,13,FALSE)</f>
        <v>16.32</v>
      </c>
      <c r="E212" s="10" t="str">
        <f>VLOOKUP($J209,ASBVs!$A$2:$AE$411,17,FALSE)</f>
        <v>-1.37</v>
      </c>
      <c r="F212" s="10" t="str">
        <f>VLOOKUP($J209,ASBVs!$A$2:$AE$411,15,FALSE)</f>
        <v>2.86</v>
      </c>
      <c r="G212" s="10" t="str">
        <f>VLOOKUP($J209,ASBVs!$A$2:$AE$411,19,FALSE)</f>
        <v>5.36</v>
      </c>
      <c r="H212" s="10" t="str">
        <f>VLOOKUP($J209,ASBVs!$A$2:$AE$411,21,FALSE)</f>
        <v>-0.75</v>
      </c>
      <c r="I212" s="10" t="str">
        <f>VLOOKUP($J209,ASBVs!$A$2:$AE$411,23,FALSE)</f>
        <v>3.36</v>
      </c>
      <c r="J212" s="10" t="str">
        <f>VLOOKUP($J209,ASBVs!$A$2:$AE$411,25,FALSE)</f>
        <v>2.53</v>
      </c>
    </row>
    <row r="213" spans="2:10" ht="13.35" customHeight="1">
      <c r="B213" s="10" t="str">
        <f>VLOOKUP($J209,ASBVs!$A$2:$AB$411,10,FALSE)</f>
        <v>63</v>
      </c>
      <c r="C213" s="10" t="str">
        <f>VLOOKUP($J209,ASBVs!$A$2:$AB$411,12,FALSE)</f>
        <v>66</v>
      </c>
      <c r="D213" s="10" t="str">
        <f>VLOOKUP($J209,ASBVs!$A$2:$AB$411,14,FALSE)</f>
        <v>66</v>
      </c>
      <c r="E213" s="10" t="str">
        <f>VLOOKUP($J209,ASBVs!$A$2:$AB$411,18,FALSE)</f>
        <v>67</v>
      </c>
      <c r="F213" s="10" t="str">
        <f>VLOOKUP($J209,ASBVs!$A$2:$AB$411,16,FALSE)</f>
        <v>69</v>
      </c>
      <c r="G213" s="10" t="str">
        <f>VLOOKUP($J209,ASBVs!$A$2:$AB$411,20,FALSE)</f>
        <v>56</v>
      </c>
      <c r="H213" s="10" t="str">
        <f>VLOOKUP($J209,ASBVs!$A$2:$AB$411,22,FALSE)</f>
        <v>41</v>
      </c>
      <c r="I213" s="10" t="str">
        <f>VLOOKUP($J209,ASBVs!$A$2:$AB$411,24,FALSE)</f>
        <v>41</v>
      </c>
      <c r="J213" s="10" t="str">
        <f>VLOOKUP($J209,ASBVs!$A$2:$AB$411,26,FALSE)</f>
        <v>51</v>
      </c>
    </row>
    <row r="214" spans="2:10" ht="13.35" customHeight="1">
      <c r="B214" s="11" t="s">
        <v>3103</v>
      </c>
      <c r="C214" s="11" t="s">
        <v>3091</v>
      </c>
      <c r="D214" s="11" t="s">
        <v>3104</v>
      </c>
      <c r="E214" s="23" t="s">
        <v>2623</v>
      </c>
      <c r="F214" s="23"/>
      <c r="G214" s="24" t="s">
        <v>3105</v>
      </c>
      <c r="H214" s="25"/>
      <c r="I214" s="23" t="s">
        <v>3106</v>
      </c>
      <c r="J214" s="23"/>
    </row>
    <row r="215" spans="2:10" ht="13.35" customHeight="1">
      <c r="B215" s="10" t="str">
        <f>VLOOKUP($J209,ASBVs!$A$2:$AE$411,29,FALSE)</f>
        <v>2</v>
      </c>
      <c r="C215" s="10" t="str">
        <f>VLOOKUP($J209,ASBVs!$A$2:$AE$411,30,FALSE)</f>
        <v>2</v>
      </c>
      <c r="D215" s="10" t="str">
        <f>VLOOKUP($J209,ASBVs!$A$2:$AE$411,31,FALSE)</f>
        <v>2</v>
      </c>
      <c r="E215" s="26" t="str">
        <f>VLOOKUP($J209,ASBVs!$A$2:$B$411,2,FALSE)</f>
        <v xml:space="preserve">Tradie </v>
      </c>
      <c r="F215" s="26"/>
      <c r="G215" s="27" t="str">
        <f>VLOOKUP($J209,ASBVs!$A$2:$AB$411,27,FALSE)</f>
        <v>143.49</v>
      </c>
      <c r="H215" s="25"/>
      <c r="I215" s="27" t="str">
        <f>VLOOKUP($J209,ASBVs!$A$2:$AB$411,28,FALSE)</f>
        <v>152.72</v>
      </c>
      <c r="J215" s="25"/>
    </row>
    <row r="216" spans="2:10" ht="13.35" customHeight="1">
      <c r="B216" s="28" t="s">
        <v>3107</v>
      </c>
      <c r="C216" s="28"/>
      <c r="D216" s="28"/>
      <c r="E216" s="28"/>
      <c r="F216" s="28"/>
      <c r="G216" s="28"/>
      <c r="H216" s="28" t="s">
        <v>3108</v>
      </c>
      <c r="I216" s="28"/>
      <c r="J216" s="28"/>
    </row>
    <row r="218" spans="2:10" ht="13.35" customHeight="1">
      <c r="B218" s="3" t="s">
        <v>3099</v>
      </c>
      <c r="C218" s="4"/>
      <c r="D218" s="4" t="str">
        <f>VLOOKUP($J218,ASBVs!$A$2:$D$411,4,FALSE)</f>
        <v>220779</v>
      </c>
      <c r="E218" s="4"/>
      <c r="F218" s="4" t="str">
        <f>VLOOKUP($J218,ASBVs!$A$2:$H$411,8,FALSE)</f>
        <v>Twin</v>
      </c>
      <c r="G218" s="29"/>
      <c r="H218" s="30"/>
      <c r="I218" s="5" t="s">
        <v>3100</v>
      </c>
      <c r="J218" s="6">
        <v>25</v>
      </c>
    </row>
    <row r="219" spans="2:10" ht="13.35" customHeight="1">
      <c r="B219" s="7" t="s">
        <v>3101</v>
      </c>
      <c r="C219" s="19" t="str">
        <f>VLOOKUP($J218,ASBVs!$A$2:$F$411,6,FALSE)</f>
        <v>201704</v>
      </c>
      <c r="D219" s="20"/>
      <c r="E219" s="20"/>
      <c r="F219" s="7" t="s">
        <v>3102</v>
      </c>
      <c r="G219" s="21">
        <f>VLOOKUP($J218,ASBVs!$A$2:$G$411,7,FALSE)</f>
        <v>44687</v>
      </c>
      <c r="H219" s="21"/>
      <c r="I219" s="21"/>
      <c r="J219" s="22"/>
    </row>
    <row r="220" spans="2:10" ht="13.35" customHeight="1">
      <c r="B220" s="8" t="s">
        <v>0</v>
      </c>
      <c r="C220" s="9" t="s">
        <v>6</v>
      </c>
      <c r="D220" s="9" t="s">
        <v>2667</v>
      </c>
      <c r="E220" s="9" t="s">
        <v>2</v>
      </c>
      <c r="F220" s="9" t="s">
        <v>1</v>
      </c>
      <c r="G220" s="8" t="s">
        <v>3</v>
      </c>
      <c r="H220" s="8" t="s">
        <v>4</v>
      </c>
      <c r="I220" s="8" t="s">
        <v>5</v>
      </c>
      <c r="J220" s="8" t="s">
        <v>7</v>
      </c>
    </row>
    <row r="221" spans="2:10" ht="13.35" customHeight="1">
      <c r="B221" s="10" t="str">
        <f>VLOOKUP($J218,ASBVs!$A$2:$AE$411,9,FALSE)</f>
        <v>0.50</v>
      </c>
      <c r="C221" s="10" t="str">
        <f>VLOOKUP($J218,ASBVs!$A$2:$AE$411,11,FALSE)</f>
        <v>10.44</v>
      </c>
      <c r="D221" s="10" t="str">
        <f>VLOOKUP($J218,ASBVs!$A$2:$AE$411,13,FALSE)</f>
        <v>16.26</v>
      </c>
      <c r="E221" s="10" t="str">
        <f>VLOOKUP($J218,ASBVs!$A$2:$AE$411,17,FALSE)</f>
        <v>-0.50</v>
      </c>
      <c r="F221" s="10" t="str">
        <f>VLOOKUP($J218,ASBVs!$A$2:$AE$411,15,FALSE)</f>
        <v>3.01</v>
      </c>
      <c r="G221" s="10" t="str">
        <f>VLOOKUP($J218,ASBVs!$A$2:$AE$411,19,FALSE)</f>
        <v>4.29</v>
      </c>
      <c r="H221" s="10" t="str">
        <f>VLOOKUP($J218,ASBVs!$A$2:$AE$411,21,FALSE)</f>
        <v>-0.59</v>
      </c>
      <c r="I221" s="10" t="str">
        <f>VLOOKUP($J218,ASBVs!$A$2:$AE$411,23,FALSE)</f>
        <v>2.55</v>
      </c>
      <c r="J221" s="10" t="str">
        <f>VLOOKUP($J218,ASBVs!$A$2:$AE$411,25,FALSE)</f>
        <v>2.81</v>
      </c>
    </row>
    <row r="222" spans="2:10" ht="13.35" customHeight="1">
      <c r="B222" s="10" t="str">
        <f>VLOOKUP($J218,ASBVs!$A$2:$AB$411,10,FALSE)</f>
        <v>63</v>
      </c>
      <c r="C222" s="10" t="str">
        <f>VLOOKUP($J218,ASBVs!$A$2:$AB$411,12,FALSE)</f>
        <v>66</v>
      </c>
      <c r="D222" s="10" t="str">
        <f>VLOOKUP($J218,ASBVs!$A$2:$AB$411,14,FALSE)</f>
        <v>66</v>
      </c>
      <c r="E222" s="10" t="str">
        <f>VLOOKUP($J218,ASBVs!$A$2:$AB$411,18,FALSE)</f>
        <v>67</v>
      </c>
      <c r="F222" s="10" t="str">
        <f>VLOOKUP($J218,ASBVs!$A$2:$AB$411,16,FALSE)</f>
        <v>69</v>
      </c>
      <c r="G222" s="10" t="str">
        <f>VLOOKUP($J218,ASBVs!$A$2:$AB$411,20,FALSE)</f>
        <v>56</v>
      </c>
      <c r="H222" s="10" t="str">
        <f>VLOOKUP($J218,ASBVs!$A$2:$AB$411,22,FALSE)</f>
        <v>44</v>
      </c>
      <c r="I222" s="10" t="str">
        <f>VLOOKUP($J218,ASBVs!$A$2:$AB$411,24,FALSE)</f>
        <v>43</v>
      </c>
      <c r="J222" s="10" t="str">
        <f>VLOOKUP($J218,ASBVs!$A$2:$AB$411,26,FALSE)</f>
        <v>52</v>
      </c>
    </row>
    <row r="223" spans="2:10" ht="13.35" customHeight="1">
      <c r="B223" s="11" t="s">
        <v>3103</v>
      </c>
      <c r="C223" s="11" t="s">
        <v>3091</v>
      </c>
      <c r="D223" s="11" t="s">
        <v>3104</v>
      </c>
      <c r="E223" s="23" t="s">
        <v>2623</v>
      </c>
      <c r="F223" s="23"/>
      <c r="G223" s="24" t="s">
        <v>3105</v>
      </c>
      <c r="H223" s="25"/>
      <c r="I223" s="23" t="s">
        <v>3106</v>
      </c>
      <c r="J223" s="23"/>
    </row>
    <row r="224" spans="2:10" ht="13.35" customHeight="1">
      <c r="B224" s="10" t="str">
        <f>VLOOKUP($J218,ASBVs!$A$2:$AE$411,29,FALSE)</f>
        <v>3</v>
      </c>
      <c r="C224" s="10" t="str">
        <f>VLOOKUP($J218,ASBVs!$A$2:$AE$411,30,FALSE)</f>
        <v>3</v>
      </c>
      <c r="D224" s="10" t="str">
        <f>VLOOKUP($J218,ASBVs!$A$2:$AE$411,31,FALSE)</f>
        <v>3</v>
      </c>
      <c r="E224" s="26" t="str">
        <f>VLOOKUP($J218,ASBVs!$A$2:$B$411,2,FALSE)</f>
        <v xml:space="preserve">Tradie </v>
      </c>
      <c r="F224" s="26"/>
      <c r="G224" s="27" t="str">
        <f>VLOOKUP($J218,ASBVs!$A$2:$AB$411,27,FALSE)</f>
        <v>143.92</v>
      </c>
      <c r="H224" s="25"/>
      <c r="I224" s="27" t="str">
        <f>VLOOKUP($J218,ASBVs!$A$2:$AB$411,28,FALSE)</f>
        <v>151.43</v>
      </c>
      <c r="J224" s="25"/>
    </row>
    <row r="225" spans="2:10" ht="13.35" customHeight="1">
      <c r="B225" s="28" t="s">
        <v>3107</v>
      </c>
      <c r="C225" s="28"/>
      <c r="D225" s="28"/>
      <c r="E225" s="28"/>
      <c r="F225" s="28"/>
      <c r="G225" s="28"/>
      <c r="H225" s="28" t="s">
        <v>3108</v>
      </c>
      <c r="I225" s="28"/>
      <c r="J225" s="28"/>
    </row>
    <row r="227" spans="2:10" ht="13.35" customHeight="1">
      <c r="B227" s="3" t="s">
        <v>3099</v>
      </c>
      <c r="C227" s="4"/>
      <c r="D227" s="4" t="str">
        <f>VLOOKUP($J227,ASBVs!$A$2:$D$411,4,FALSE)</f>
        <v>220117</v>
      </c>
      <c r="E227" s="4"/>
      <c r="F227" s="4" t="str">
        <f>VLOOKUP($J227,ASBVs!$A$2:$H$411,8,FALSE)</f>
        <v>Twin</v>
      </c>
      <c r="G227" s="29" t="str">
        <f>VLOOKUP($J227,ASBVs!$A$2:$AF$411,32,FALSE)</f>
        <v>«««««</v>
      </c>
      <c r="H227" s="30"/>
      <c r="I227" s="5" t="s">
        <v>3100</v>
      </c>
      <c r="J227" s="6">
        <v>26</v>
      </c>
    </row>
    <row r="228" spans="2:10" ht="13.35" customHeight="1">
      <c r="B228" s="7" t="s">
        <v>3101</v>
      </c>
      <c r="C228" s="19" t="str">
        <f>VLOOKUP($J227,ASBVs!$A$2:$F$411,6,FALSE)</f>
        <v>201283</v>
      </c>
      <c r="D228" s="20"/>
      <c r="E228" s="20"/>
      <c r="F228" s="7" t="s">
        <v>3102</v>
      </c>
      <c r="G228" s="21">
        <f>VLOOKUP($J227,ASBVs!$A$2:$G$411,7,FALSE)</f>
        <v>44677</v>
      </c>
      <c r="H228" s="21"/>
      <c r="I228" s="21"/>
      <c r="J228" s="22"/>
    </row>
    <row r="229" spans="2:10" ht="13.35" customHeight="1">
      <c r="B229" s="8" t="s">
        <v>0</v>
      </c>
      <c r="C229" s="9" t="s">
        <v>6</v>
      </c>
      <c r="D229" s="9" t="s">
        <v>2667</v>
      </c>
      <c r="E229" s="9" t="s">
        <v>2</v>
      </c>
      <c r="F229" s="9" t="s">
        <v>1</v>
      </c>
      <c r="G229" s="8" t="s">
        <v>3</v>
      </c>
      <c r="H229" s="8" t="s">
        <v>4</v>
      </c>
      <c r="I229" s="8" t="s">
        <v>5</v>
      </c>
      <c r="J229" s="8" t="s">
        <v>7</v>
      </c>
    </row>
    <row r="230" spans="2:10" ht="13.35" customHeight="1">
      <c r="B230" s="10" t="str">
        <f>VLOOKUP($J227,ASBVs!$A$2:$AE$411,9,FALSE)</f>
        <v>0.20</v>
      </c>
      <c r="C230" s="10" t="str">
        <f>VLOOKUP($J227,ASBVs!$A$2:$AE$411,11,FALSE)</f>
        <v>7.95</v>
      </c>
      <c r="D230" s="10" t="str">
        <f>VLOOKUP($J227,ASBVs!$A$2:$AE$411,13,FALSE)</f>
        <v>12.57</v>
      </c>
      <c r="E230" s="10" t="str">
        <f>VLOOKUP($J227,ASBVs!$A$2:$AE$411,17,FALSE)</f>
        <v>0.70</v>
      </c>
      <c r="F230" s="10" t="str">
        <f>VLOOKUP($J227,ASBVs!$A$2:$AE$411,15,FALSE)</f>
        <v>3.97</v>
      </c>
      <c r="G230" s="10" t="str">
        <f>VLOOKUP($J227,ASBVs!$A$2:$AE$411,19,FALSE)</f>
        <v>2.56</v>
      </c>
      <c r="H230" s="10" t="str">
        <f>VLOOKUP($J227,ASBVs!$A$2:$AE$411,21,FALSE)</f>
        <v>0.39</v>
      </c>
      <c r="I230" s="10" t="str">
        <f>VLOOKUP($J227,ASBVs!$A$2:$AE$411,23,FALSE)</f>
        <v>-1.29</v>
      </c>
      <c r="J230" s="10" t="str">
        <f>VLOOKUP($J227,ASBVs!$A$2:$AE$411,25,FALSE)</f>
        <v>2.92</v>
      </c>
    </row>
    <row r="231" spans="2:10" ht="13.35" customHeight="1">
      <c r="B231" s="10" t="str">
        <f>VLOOKUP($J227,ASBVs!$A$2:$AB$411,10,FALSE)</f>
        <v>62</v>
      </c>
      <c r="C231" s="10" t="str">
        <f>VLOOKUP($J227,ASBVs!$A$2:$AB$411,12,FALSE)</f>
        <v>66</v>
      </c>
      <c r="D231" s="10" t="str">
        <f>VLOOKUP($J227,ASBVs!$A$2:$AB$411,14,FALSE)</f>
        <v>66</v>
      </c>
      <c r="E231" s="10" t="str">
        <f>VLOOKUP($J227,ASBVs!$A$2:$AB$411,18,FALSE)</f>
        <v>66</v>
      </c>
      <c r="F231" s="10" t="str">
        <f>VLOOKUP($J227,ASBVs!$A$2:$AB$411,16,FALSE)</f>
        <v>68</v>
      </c>
      <c r="G231" s="10" t="str">
        <f>VLOOKUP($J227,ASBVs!$A$2:$AB$411,20,FALSE)</f>
        <v>56</v>
      </c>
      <c r="H231" s="10" t="str">
        <f>VLOOKUP($J227,ASBVs!$A$2:$AB$411,22,FALSE)</f>
        <v>46</v>
      </c>
      <c r="I231" s="10" t="str">
        <f>VLOOKUP($J227,ASBVs!$A$2:$AB$411,24,FALSE)</f>
        <v>45</v>
      </c>
      <c r="J231" s="10" t="str">
        <f>VLOOKUP($J227,ASBVs!$A$2:$AB$411,26,FALSE)</f>
        <v>51</v>
      </c>
    </row>
    <row r="232" spans="2:10" ht="13.35" customHeight="1">
      <c r="B232" s="11" t="s">
        <v>3103</v>
      </c>
      <c r="C232" s="11" t="s">
        <v>3091</v>
      </c>
      <c r="D232" s="11" t="s">
        <v>3104</v>
      </c>
      <c r="E232" s="23" t="s">
        <v>2623</v>
      </c>
      <c r="F232" s="23"/>
      <c r="G232" s="24" t="s">
        <v>3105</v>
      </c>
      <c r="H232" s="25"/>
      <c r="I232" s="23" t="s">
        <v>3106</v>
      </c>
      <c r="J232" s="23"/>
    </row>
    <row r="233" spans="2:10" ht="13.35" customHeight="1">
      <c r="B233" s="10" t="str">
        <f>VLOOKUP($J227,ASBVs!$A$2:$AE$411,29,FALSE)</f>
        <v>2</v>
      </c>
      <c r="C233" s="10" t="str">
        <f>VLOOKUP($J227,ASBVs!$A$2:$AE$411,30,FALSE)</f>
        <v>2</v>
      </c>
      <c r="D233" s="10" t="str">
        <f>VLOOKUP($J227,ASBVs!$A$2:$AE$411,31,FALSE)</f>
        <v>1</v>
      </c>
      <c r="E233" s="26" t="str">
        <f>VLOOKUP($J227,ASBVs!$A$2:$B$411,2,FALSE)</f>
        <v xml:space="preserve">Tradie </v>
      </c>
      <c r="F233" s="26"/>
      <c r="G233" s="27" t="str">
        <f>VLOOKUP($J227,ASBVs!$A$2:$AB$411,27,FALSE)</f>
        <v>154.51</v>
      </c>
      <c r="H233" s="25"/>
      <c r="I233" s="27" t="str">
        <f>VLOOKUP($J227,ASBVs!$A$2:$AB$411,28,FALSE)</f>
        <v>150.82</v>
      </c>
      <c r="J233" s="25"/>
    </row>
    <row r="234" spans="2:10" ht="13.35" customHeight="1">
      <c r="B234" s="28" t="s">
        <v>3107</v>
      </c>
      <c r="C234" s="28"/>
      <c r="D234" s="28"/>
      <c r="E234" s="28"/>
      <c r="F234" s="28"/>
      <c r="G234" s="28"/>
      <c r="H234" s="28" t="s">
        <v>3108</v>
      </c>
      <c r="I234" s="28"/>
      <c r="J234" s="28"/>
    </row>
    <row r="236" spans="2:10" ht="13.35" customHeight="1">
      <c r="B236" s="3" t="s">
        <v>3099</v>
      </c>
      <c r="C236" s="4"/>
      <c r="D236" s="4" t="str">
        <f>VLOOKUP($J236,ASBVs!$A$2:$D$411,4,FALSE)</f>
        <v>220656</v>
      </c>
      <c r="E236" s="4"/>
      <c r="F236" s="4" t="str">
        <f>VLOOKUP($J236,ASBVs!$A$2:$H$411,8,FALSE)</f>
        <v>Twin</v>
      </c>
      <c r="G236" s="29"/>
      <c r="H236" s="30"/>
      <c r="I236" s="5" t="s">
        <v>3100</v>
      </c>
      <c r="J236" s="6">
        <v>27</v>
      </c>
    </row>
    <row r="237" spans="2:10" ht="13.35" customHeight="1">
      <c r="B237" s="7" t="s">
        <v>3101</v>
      </c>
      <c r="C237" s="19" t="str">
        <f>VLOOKUP($J236,ASBVs!$A$2:$F$411,6,FALSE)</f>
        <v>201704</v>
      </c>
      <c r="D237" s="20"/>
      <c r="E237" s="20"/>
      <c r="F237" s="7" t="s">
        <v>3102</v>
      </c>
      <c r="G237" s="21">
        <f>VLOOKUP($J236,ASBVs!$A$2:$G$411,7,FALSE)</f>
        <v>44684</v>
      </c>
      <c r="H237" s="21"/>
      <c r="I237" s="21"/>
      <c r="J237" s="22"/>
    </row>
    <row r="238" spans="2:10" ht="13.35" customHeight="1">
      <c r="B238" s="8" t="s">
        <v>0</v>
      </c>
      <c r="C238" s="9" t="s">
        <v>6</v>
      </c>
      <c r="D238" s="9" t="s">
        <v>2667</v>
      </c>
      <c r="E238" s="9" t="s">
        <v>2</v>
      </c>
      <c r="F238" s="9" t="s">
        <v>1</v>
      </c>
      <c r="G238" s="8" t="s">
        <v>3</v>
      </c>
      <c r="H238" s="8" t="s">
        <v>4</v>
      </c>
      <c r="I238" s="8" t="s">
        <v>5</v>
      </c>
      <c r="J238" s="8" t="s">
        <v>7</v>
      </c>
    </row>
    <row r="239" spans="2:10" ht="13.35" customHeight="1">
      <c r="B239" s="10" t="str">
        <f>VLOOKUP($J236,ASBVs!$A$2:$AE$411,9,FALSE)</f>
        <v>0.60</v>
      </c>
      <c r="C239" s="10" t="str">
        <f>VLOOKUP($J236,ASBVs!$A$2:$AE$411,11,FALSE)</f>
        <v>11.03</v>
      </c>
      <c r="D239" s="10" t="str">
        <f>VLOOKUP($J236,ASBVs!$A$2:$AE$411,13,FALSE)</f>
        <v>15.60</v>
      </c>
      <c r="E239" s="10" t="str">
        <f>VLOOKUP($J236,ASBVs!$A$2:$AE$411,17,FALSE)</f>
        <v>-0.77</v>
      </c>
      <c r="F239" s="10" t="str">
        <f>VLOOKUP($J236,ASBVs!$A$2:$AE$411,15,FALSE)</f>
        <v>3.03</v>
      </c>
      <c r="G239" s="10" t="str">
        <f>VLOOKUP($J236,ASBVs!$A$2:$AE$411,19,FALSE)</f>
        <v>4.53</v>
      </c>
      <c r="H239" s="10" t="str">
        <f>VLOOKUP($J236,ASBVs!$A$2:$AE$411,21,FALSE)</f>
        <v>-0.47</v>
      </c>
      <c r="I239" s="10" t="str">
        <f>VLOOKUP($J236,ASBVs!$A$2:$AE$411,23,FALSE)</f>
        <v>2.31</v>
      </c>
      <c r="J239" s="10" t="str">
        <f>VLOOKUP($J236,ASBVs!$A$2:$AE$411,25,FALSE)</f>
        <v>2.48</v>
      </c>
    </row>
    <row r="240" spans="2:10" ht="13.35" customHeight="1">
      <c r="B240" s="10" t="str">
        <f>VLOOKUP($J236,ASBVs!$A$2:$AB$411,10,FALSE)</f>
        <v>64</v>
      </c>
      <c r="C240" s="10" t="str">
        <f>VLOOKUP($J236,ASBVs!$A$2:$AB$411,12,FALSE)</f>
        <v>66</v>
      </c>
      <c r="D240" s="10" t="str">
        <f>VLOOKUP($J236,ASBVs!$A$2:$AB$411,14,FALSE)</f>
        <v>66</v>
      </c>
      <c r="E240" s="10" t="str">
        <f>VLOOKUP($J236,ASBVs!$A$2:$AB$411,18,FALSE)</f>
        <v>66</v>
      </c>
      <c r="F240" s="10" t="str">
        <f>VLOOKUP($J236,ASBVs!$A$2:$AB$411,16,FALSE)</f>
        <v>68</v>
      </c>
      <c r="G240" s="10" t="str">
        <f>VLOOKUP($J236,ASBVs!$A$2:$AB$411,20,FALSE)</f>
        <v>56</v>
      </c>
      <c r="H240" s="10" t="str">
        <f>VLOOKUP($J236,ASBVs!$A$2:$AB$411,22,FALSE)</f>
        <v>51</v>
      </c>
      <c r="I240" s="10" t="str">
        <f>VLOOKUP($J236,ASBVs!$A$2:$AB$411,24,FALSE)</f>
        <v>49</v>
      </c>
      <c r="J240" s="10" t="str">
        <f>VLOOKUP($J236,ASBVs!$A$2:$AB$411,26,FALSE)</f>
        <v>53</v>
      </c>
    </row>
    <row r="241" spans="2:10" ht="13.35" customHeight="1">
      <c r="B241" s="11" t="s">
        <v>3103</v>
      </c>
      <c r="C241" s="11" t="s">
        <v>3091</v>
      </c>
      <c r="D241" s="11" t="s">
        <v>3104</v>
      </c>
      <c r="E241" s="23" t="s">
        <v>2623</v>
      </c>
      <c r="F241" s="23"/>
      <c r="G241" s="24" t="s">
        <v>3105</v>
      </c>
      <c r="H241" s="25"/>
      <c r="I241" s="23" t="s">
        <v>3106</v>
      </c>
      <c r="J241" s="23"/>
    </row>
    <row r="242" spans="2:10" ht="13.35" customHeight="1">
      <c r="B242" s="10" t="str">
        <f>VLOOKUP($J236,ASBVs!$A$2:$AE$411,29,FALSE)</f>
        <v>2</v>
      </c>
      <c r="C242" s="10" t="str">
        <f>VLOOKUP($J236,ASBVs!$A$2:$AE$411,30,FALSE)</f>
        <v>1</v>
      </c>
      <c r="D242" s="10" t="str">
        <f>VLOOKUP($J236,ASBVs!$A$2:$AE$411,31,FALSE)</f>
        <v>2</v>
      </c>
      <c r="E242" s="26" t="str">
        <f>VLOOKUP($J236,ASBVs!$A$2:$B$411,2,FALSE)</f>
        <v xml:space="preserve">Tradie </v>
      </c>
      <c r="F242" s="26"/>
      <c r="G242" s="27" t="str">
        <f>VLOOKUP($J236,ASBVs!$A$2:$AB$411,27,FALSE)</f>
        <v>143.39</v>
      </c>
      <c r="H242" s="25"/>
      <c r="I242" s="27" t="str">
        <f>VLOOKUP($J236,ASBVs!$A$2:$AB$411,28,FALSE)</f>
        <v>149.57</v>
      </c>
      <c r="J242" s="25"/>
    </row>
    <row r="243" spans="2:10" ht="13.35" customHeight="1">
      <c r="B243" s="28" t="s">
        <v>3107</v>
      </c>
      <c r="C243" s="28"/>
      <c r="D243" s="28"/>
      <c r="E243" s="28"/>
      <c r="F243" s="28"/>
      <c r="G243" s="28"/>
      <c r="H243" s="28" t="s">
        <v>3108</v>
      </c>
      <c r="I243" s="28"/>
      <c r="J243" s="28"/>
    </row>
    <row r="245" spans="2:10" ht="13.35" customHeight="1">
      <c r="B245" s="3" t="s">
        <v>3099</v>
      </c>
      <c r="C245" s="4"/>
      <c r="D245" s="4" t="str">
        <f>VLOOKUP($J245,ASBVs!$A$2:$D$411,4,FALSE)</f>
        <v>220342</v>
      </c>
      <c r="E245" s="4"/>
      <c r="F245" s="4" t="str">
        <f>VLOOKUP($J245,ASBVs!$A$2:$H$411,8,FALSE)</f>
        <v>Twin</v>
      </c>
      <c r="G245" s="29"/>
      <c r="H245" s="30"/>
      <c r="I245" s="5" t="s">
        <v>3100</v>
      </c>
      <c r="J245" s="6">
        <v>28</v>
      </c>
    </row>
    <row r="246" spans="2:10" ht="13.35" customHeight="1">
      <c r="B246" s="7" t="s">
        <v>3101</v>
      </c>
      <c r="C246" s="19" t="str">
        <f>VLOOKUP($J245,ASBVs!$A$2:$F$411,6,FALSE)</f>
        <v>210751</v>
      </c>
      <c r="D246" s="20"/>
      <c r="E246" s="20"/>
      <c r="F246" s="7" t="s">
        <v>3102</v>
      </c>
      <c r="G246" s="21">
        <f>VLOOKUP($J245,ASBVs!$A$2:$G$411,7,FALSE)</f>
        <v>44679</v>
      </c>
      <c r="H246" s="21"/>
      <c r="I246" s="21"/>
      <c r="J246" s="22"/>
    </row>
    <row r="247" spans="2:10" ht="13.35" customHeight="1">
      <c r="B247" s="8" t="s">
        <v>0</v>
      </c>
      <c r="C247" s="9" t="s">
        <v>6</v>
      </c>
      <c r="D247" s="9" t="s">
        <v>2667</v>
      </c>
      <c r="E247" s="9" t="s">
        <v>2</v>
      </c>
      <c r="F247" s="9" t="s">
        <v>1</v>
      </c>
      <c r="G247" s="8" t="s">
        <v>3</v>
      </c>
      <c r="H247" s="8" t="s">
        <v>4</v>
      </c>
      <c r="I247" s="8" t="s">
        <v>5</v>
      </c>
      <c r="J247" s="8" t="s">
        <v>7</v>
      </c>
    </row>
    <row r="248" spans="2:10" ht="13.35" customHeight="1">
      <c r="B248" s="10" t="str">
        <f>VLOOKUP($J245,ASBVs!$A$2:$AE$411,9,FALSE)</f>
        <v>0.52</v>
      </c>
      <c r="C248" s="10" t="str">
        <f>VLOOKUP($J245,ASBVs!$A$2:$AE$411,11,FALSE)</f>
        <v>10.81</v>
      </c>
      <c r="D248" s="10" t="str">
        <f>VLOOKUP($J245,ASBVs!$A$2:$AE$411,13,FALSE)</f>
        <v>15.38</v>
      </c>
      <c r="E248" s="10" t="str">
        <f>VLOOKUP($J245,ASBVs!$A$2:$AE$411,17,FALSE)</f>
        <v>0.06</v>
      </c>
      <c r="F248" s="10" t="str">
        <f>VLOOKUP($J245,ASBVs!$A$2:$AE$411,15,FALSE)</f>
        <v>3.12</v>
      </c>
      <c r="G248" s="10" t="str">
        <f>VLOOKUP($J245,ASBVs!$A$2:$AE$411,19,FALSE)</f>
        <v>3.66</v>
      </c>
      <c r="H248" s="10" t="str">
        <f>VLOOKUP($J245,ASBVs!$A$2:$AE$411,21,FALSE)</f>
        <v>-0.51</v>
      </c>
      <c r="I248" s="10" t="str">
        <f>VLOOKUP($J245,ASBVs!$A$2:$AE$411,23,FALSE)</f>
        <v>2.30</v>
      </c>
      <c r="J248" s="10" t="str">
        <f>VLOOKUP($J245,ASBVs!$A$2:$AE$411,25,FALSE)</f>
        <v>2.65</v>
      </c>
    </row>
    <row r="249" spans="2:10" ht="13.35" customHeight="1">
      <c r="B249" s="10" t="str">
        <f>VLOOKUP($J245,ASBVs!$A$2:$AB$411,10,FALSE)</f>
        <v>61</v>
      </c>
      <c r="C249" s="10" t="str">
        <f>VLOOKUP($J245,ASBVs!$A$2:$AB$411,12,FALSE)</f>
        <v>64</v>
      </c>
      <c r="D249" s="10" t="str">
        <f>VLOOKUP($J245,ASBVs!$A$2:$AB$411,14,FALSE)</f>
        <v>65</v>
      </c>
      <c r="E249" s="10" t="str">
        <f>VLOOKUP($J245,ASBVs!$A$2:$AB$411,18,FALSE)</f>
        <v>65</v>
      </c>
      <c r="F249" s="10" t="str">
        <f>VLOOKUP($J245,ASBVs!$A$2:$AB$411,16,FALSE)</f>
        <v>67</v>
      </c>
      <c r="G249" s="10" t="str">
        <f>VLOOKUP($J245,ASBVs!$A$2:$AB$411,20,FALSE)</f>
        <v>55</v>
      </c>
      <c r="H249" s="10" t="str">
        <f>VLOOKUP($J245,ASBVs!$A$2:$AB$411,22,FALSE)</f>
        <v>46</v>
      </c>
      <c r="I249" s="10" t="str">
        <f>VLOOKUP($J245,ASBVs!$A$2:$AB$411,24,FALSE)</f>
        <v>45</v>
      </c>
      <c r="J249" s="10" t="str">
        <f>VLOOKUP($J245,ASBVs!$A$2:$AB$411,26,FALSE)</f>
        <v>51</v>
      </c>
    </row>
    <row r="250" spans="2:10" ht="13.35" customHeight="1">
      <c r="B250" s="11" t="s">
        <v>3103</v>
      </c>
      <c r="C250" s="11" t="s">
        <v>3091</v>
      </c>
      <c r="D250" s="11" t="s">
        <v>3104</v>
      </c>
      <c r="E250" s="23" t="s">
        <v>2623</v>
      </c>
      <c r="F250" s="23"/>
      <c r="G250" s="24" t="s">
        <v>3105</v>
      </c>
      <c r="H250" s="25"/>
      <c r="I250" s="23" t="s">
        <v>3106</v>
      </c>
      <c r="J250" s="23"/>
    </row>
    <row r="251" spans="2:10" ht="13.35" customHeight="1">
      <c r="B251" s="10" t="str">
        <f>VLOOKUP($J245,ASBVs!$A$2:$AE$411,29,FALSE)</f>
        <v>3</v>
      </c>
      <c r="C251" s="10" t="str">
        <f>VLOOKUP($J245,ASBVs!$A$2:$AE$411,30,FALSE)</f>
        <v>3</v>
      </c>
      <c r="D251" s="10" t="str">
        <f>VLOOKUP($J245,ASBVs!$A$2:$AE$411,31,FALSE)</f>
        <v>2</v>
      </c>
      <c r="E251" s="26" t="str">
        <f>VLOOKUP($J245,ASBVs!$A$2:$B$411,2,FALSE)</f>
        <v xml:space="preserve">Tradie </v>
      </c>
      <c r="F251" s="26"/>
      <c r="G251" s="27" t="str">
        <f>VLOOKUP($J245,ASBVs!$A$2:$AB$411,27,FALSE)</f>
        <v>142.81</v>
      </c>
      <c r="H251" s="25"/>
      <c r="I251" s="27" t="str">
        <f>VLOOKUP($J245,ASBVs!$A$2:$AB$411,28,FALSE)</f>
        <v>149.49</v>
      </c>
      <c r="J251" s="25"/>
    </row>
    <row r="252" spans="2:10" ht="13.35" customHeight="1">
      <c r="B252" s="28" t="s">
        <v>3107</v>
      </c>
      <c r="C252" s="28"/>
      <c r="D252" s="28"/>
      <c r="E252" s="28"/>
      <c r="F252" s="28"/>
      <c r="G252" s="28"/>
      <c r="H252" s="28" t="s">
        <v>3108</v>
      </c>
      <c r="I252" s="28"/>
      <c r="J252" s="28"/>
    </row>
    <row r="254" spans="2:10" ht="13.35" customHeight="1">
      <c r="B254" s="3" t="s">
        <v>3099</v>
      </c>
      <c r="C254" s="4"/>
      <c r="D254" s="4" t="str">
        <f>VLOOKUP($J254,ASBVs!$A$2:$D$411,4,FALSE)</f>
        <v>220655</v>
      </c>
      <c r="E254" s="4"/>
      <c r="F254" s="4" t="str">
        <f>VLOOKUP($J254,ASBVs!$A$2:$H$411,8,FALSE)</f>
        <v>Twin</v>
      </c>
      <c r="G254" s="29"/>
      <c r="H254" s="30"/>
      <c r="I254" s="5" t="s">
        <v>3100</v>
      </c>
      <c r="J254" s="6">
        <v>29</v>
      </c>
    </row>
    <row r="255" spans="2:10" ht="13.35" customHeight="1">
      <c r="B255" s="7" t="s">
        <v>3101</v>
      </c>
      <c r="C255" s="19" t="str">
        <f>VLOOKUP($J254,ASBVs!$A$2:$F$411,6,FALSE)</f>
        <v>201704</v>
      </c>
      <c r="D255" s="20"/>
      <c r="E255" s="20"/>
      <c r="F255" s="7" t="s">
        <v>3102</v>
      </c>
      <c r="G255" s="21">
        <f>VLOOKUP($J254,ASBVs!$A$2:$G$411,7,FALSE)</f>
        <v>44684</v>
      </c>
      <c r="H255" s="21"/>
      <c r="I255" s="21"/>
      <c r="J255" s="22"/>
    </row>
    <row r="256" spans="2:10" ht="13.35" customHeight="1">
      <c r="B256" s="8" t="s">
        <v>0</v>
      </c>
      <c r="C256" s="9" t="s">
        <v>6</v>
      </c>
      <c r="D256" s="9" t="s">
        <v>2667</v>
      </c>
      <c r="E256" s="9" t="s">
        <v>2</v>
      </c>
      <c r="F256" s="9" t="s">
        <v>1</v>
      </c>
      <c r="G256" s="8" t="s">
        <v>3</v>
      </c>
      <c r="H256" s="8" t="s">
        <v>4</v>
      </c>
      <c r="I256" s="8" t="s">
        <v>5</v>
      </c>
      <c r="J256" s="8" t="s">
        <v>7</v>
      </c>
    </row>
    <row r="257" spans="2:10" ht="13.35" customHeight="1">
      <c r="B257" s="10" t="str">
        <f>VLOOKUP($J254,ASBVs!$A$2:$AE$411,9,FALSE)</f>
        <v>0.58</v>
      </c>
      <c r="C257" s="10" t="str">
        <f>VLOOKUP($J254,ASBVs!$A$2:$AE$411,11,FALSE)</f>
        <v>11.30</v>
      </c>
      <c r="D257" s="10" t="str">
        <f>VLOOKUP($J254,ASBVs!$A$2:$AE$411,13,FALSE)</f>
        <v>15.96</v>
      </c>
      <c r="E257" s="10" t="str">
        <f>VLOOKUP($J254,ASBVs!$A$2:$AE$411,17,FALSE)</f>
        <v>-0.69</v>
      </c>
      <c r="F257" s="10" t="str">
        <f>VLOOKUP($J254,ASBVs!$A$2:$AE$411,15,FALSE)</f>
        <v>2.94</v>
      </c>
      <c r="G257" s="10" t="str">
        <f>VLOOKUP($J254,ASBVs!$A$2:$AE$411,19,FALSE)</f>
        <v>4.66</v>
      </c>
      <c r="H257" s="10" t="str">
        <f>VLOOKUP($J254,ASBVs!$A$2:$AE$411,21,FALSE)</f>
        <v>-0.55</v>
      </c>
      <c r="I257" s="10" t="str">
        <f>VLOOKUP($J254,ASBVs!$A$2:$AE$411,23,FALSE)</f>
        <v>2.90</v>
      </c>
      <c r="J257" s="10" t="str">
        <f>VLOOKUP($J254,ASBVs!$A$2:$AE$411,25,FALSE)</f>
        <v>2.43</v>
      </c>
    </row>
    <row r="258" spans="2:10" ht="13.35" customHeight="1">
      <c r="B258" s="10" t="str">
        <f>VLOOKUP($J254,ASBVs!$A$2:$AB$411,10,FALSE)</f>
        <v>64</v>
      </c>
      <c r="C258" s="10" t="str">
        <f>VLOOKUP($J254,ASBVs!$A$2:$AB$411,12,FALSE)</f>
        <v>66</v>
      </c>
      <c r="D258" s="10" t="str">
        <f>VLOOKUP($J254,ASBVs!$A$2:$AB$411,14,FALSE)</f>
        <v>66</v>
      </c>
      <c r="E258" s="10" t="str">
        <f>VLOOKUP($J254,ASBVs!$A$2:$AB$411,18,FALSE)</f>
        <v>66</v>
      </c>
      <c r="F258" s="10" t="str">
        <f>VLOOKUP($J254,ASBVs!$A$2:$AB$411,16,FALSE)</f>
        <v>68</v>
      </c>
      <c r="G258" s="10" t="str">
        <f>VLOOKUP($J254,ASBVs!$A$2:$AB$411,20,FALSE)</f>
        <v>55</v>
      </c>
      <c r="H258" s="10" t="str">
        <f>VLOOKUP($J254,ASBVs!$A$2:$AB$411,22,FALSE)</f>
        <v>51</v>
      </c>
      <c r="I258" s="10" t="str">
        <f>VLOOKUP($J254,ASBVs!$A$2:$AB$411,24,FALSE)</f>
        <v>49</v>
      </c>
      <c r="J258" s="10" t="str">
        <f>VLOOKUP($J254,ASBVs!$A$2:$AB$411,26,FALSE)</f>
        <v>53</v>
      </c>
    </row>
    <row r="259" spans="2:10" ht="13.35" customHeight="1">
      <c r="B259" s="11" t="s">
        <v>3103</v>
      </c>
      <c r="C259" s="11" t="s">
        <v>3091</v>
      </c>
      <c r="D259" s="11" t="s">
        <v>3104</v>
      </c>
      <c r="E259" s="23" t="s">
        <v>2623</v>
      </c>
      <c r="F259" s="23"/>
      <c r="G259" s="24" t="s">
        <v>3105</v>
      </c>
      <c r="H259" s="25"/>
      <c r="I259" s="23" t="s">
        <v>3106</v>
      </c>
      <c r="J259" s="23"/>
    </row>
    <row r="260" spans="2:10" ht="13.35" customHeight="1">
      <c r="B260" s="10" t="str">
        <f>VLOOKUP($J254,ASBVs!$A$2:$AE$411,29,FALSE)</f>
        <v>3</v>
      </c>
      <c r="C260" s="10" t="str">
        <f>VLOOKUP($J254,ASBVs!$A$2:$AE$411,30,FALSE)</f>
        <v>2</v>
      </c>
      <c r="D260" s="10" t="str">
        <f>VLOOKUP($J254,ASBVs!$A$2:$AE$411,31,FALSE)</f>
        <v>3</v>
      </c>
      <c r="E260" s="26" t="str">
        <f>VLOOKUP($J254,ASBVs!$A$2:$B$411,2,FALSE)</f>
        <v xml:space="preserve">Tradie </v>
      </c>
      <c r="F260" s="26"/>
      <c r="G260" s="27" t="str">
        <f>VLOOKUP($J254,ASBVs!$A$2:$AB$411,27,FALSE)</f>
        <v>141.94</v>
      </c>
      <c r="H260" s="25"/>
      <c r="I260" s="27" t="str">
        <f>VLOOKUP($J254,ASBVs!$A$2:$AB$411,28,FALSE)</f>
        <v>148.98</v>
      </c>
      <c r="J260" s="25"/>
    </row>
    <row r="261" spans="2:10" ht="13.35" customHeight="1">
      <c r="B261" s="28" t="s">
        <v>3107</v>
      </c>
      <c r="C261" s="28"/>
      <c r="D261" s="28"/>
      <c r="E261" s="28"/>
      <c r="F261" s="28"/>
      <c r="G261" s="28"/>
      <c r="H261" s="28" t="s">
        <v>3108</v>
      </c>
      <c r="I261" s="28"/>
      <c r="J261" s="28"/>
    </row>
    <row r="263" spans="2:10" ht="13.35" customHeight="1">
      <c r="B263" s="3" t="s">
        <v>3099</v>
      </c>
      <c r="C263" s="4"/>
      <c r="D263" s="4" t="str">
        <f>VLOOKUP($J263,ASBVs!$A$2:$D$411,4,FALSE)</f>
        <v>220687</v>
      </c>
      <c r="E263" s="4"/>
      <c r="F263" s="4" t="str">
        <f>VLOOKUP($J263,ASBVs!$A$2:$H$411,8,FALSE)</f>
        <v>Twin</v>
      </c>
      <c r="G263" s="29"/>
      <c r="H263" s="30"/>
      <c r="I263" s="5" t="s">
        <v>3100</v>
      </c>
      <c r="J263" s="6">
        <v>30</v>
      </c>
    </row>
    <row r="264" spans="2:10" ht="13.35" customHeight="1">
      <c r="B264" s="7" t="s">
        <v>3101</v>
      </c>
      <c r="C264" s="19" t="str">
        <f>VLOOKUP($J263,ASBVs!$A$2:$F$411,6,FALSE)</f>
        <v>210890</v>
      </c>
      <c r="D264" s="20"/>
      <c r="E264" s="20"/>
      <c r="F264" s="7" t="s">
        <v>3102</v>
      </c>
      <c r="G264" s="21">
        <f>VLOOKUP($J263,ASBVs!$A$2:$G$411,7,FALSE)</f>
        <v>44684</v>
      </c>
      <c r="H264" s="21"/>
      <c r="I264" s="21"/>
      <c r="J264" s="22"/>
    </row>
    <row r="265" spans="2:10" ht="13.35" customHeight="1">
      <c r="B265" s="8" t="s">
        <v>0</v>
      </c>
      <c r="C265" s="9" t="s">
        <v>6</v>
      </c>
      <c r="D265" s="9" t="s">
        <v>2667</v>
      </c>
      <c r="E265" s="9" t="s">
        <v>2</v>
      </c>
      <c r="F265" s="9" t="s">
        <v>1</v>
      </c>
      <c r="G265" s="8" t="s">
        <v>3</v>
      </c>
      <c r="H265" s="8" t="s">
        <v>4</v>
      </c>
      <c r="I265" s="8" t="s">
        <v>5</v>
      </c>
      <c r="J265" s="8" t="s">
        <v>7</v>
      </c>
    </row>
    <row r="266" spans="2:10" ht="13.35" customHeight="1">
      <c r="B266" s="10" t="str">
        <f>VLOOKUP($J263,ASBVs!$A$2:$AE$411,9,FALSE)</f>
        <v>0.53</v>
      </c>
      <c r="C266" s="10" t="str">
        <f>VLOOKUP($J263,ASBVs!$A$2:$AE$411,11,FALSE)</f>
        <v>11.33</v>
      </c>
      <c r="D266" s="10" t="str">
        <f>VLOOKUP($J263,ASBVs!$A$2:$AE$411,13,FALSE)</f>
        <v>14.56</v>
      </c>
      <c r="E266" s="10" t="str">
        <f>VLOOKUP($J263,ASBVs!$A$2:$AE$411,17,FALSE)</f>
        <v>-0.09</v>
      </c>
      <c r="F266" s="10" t="str">
        <f>VLOOKUP($J263,ASBVs!$A$2:$AE$411,15,FALSE)</f>
        <v>3.53</v>
      </c>
      <c r="G266" s="10" t="str">
        <f>VLOOKUP($J263,ASBVs!$A$2:$AE$411,19,FALSE)</f>
        <v>4.12</v>
      </c>
      <c r="H266" s="10" t="str">
        <f>VLOOKUP($J263,ASBVs!$A$2:$AE$411,21,FALSE)</f>
        <v>-0.35</v>
      </c>
      <c r="I266" s="10" t="str">
        <f>VLOOKUP($J263,ASBVs!$A$2:$AE$411,23,FALSE)</f>
        <v>3.02</v>
      </c>
      <c r="J266" s="10" t="str">
        <f>VLOOKUP($J263,ASBVs!$A$2:$AE$411,25,FALSE)</f>
        <v>2.58</v>
      </c>
    </row>
    <row r="267" spans="2:10" ht="13.35" customHeight="1">
      <c r="B267" s="10" t="str">
        <f>VLOOKUP($J263,ASBVs!$A$2:$AB$411,10,FALSE)</f>
        <v>63</v>
      </c>
      <c r="C267" s="10" t="str">
        <f>VLOOKUP($J263,ASBVs!$A$2:$AB$411,12,FALSE)</f>
        <v>66</v>
      </c>
      <c r="D267" s="10" t="str">
        <f>VLOOKUP($J263,ASBVs!$A$2:$AB$411,14,FALSE)</f>
        <v>65</v>
      </c>
      <c r="E267" s="10" t="str">
        <f>VLOOKUP($J263,ASBVs!$A$2:$AB$411,18,FALSE)</f>
        <v>66</v>
      </c>
      <c r="F267" s="10" t="str">
        <f>VLOOKUP($J263,ASBVs!$A$2:$AB$411,16,FALSE)</f>
        <v>68</v>
      </c>
      <c r="G267" s="10" t="str">
        <f>VLOOKUP($J263,ASBVs!$A$2:$AB$411,20,FALSE)</f>
        <v>56</v>
      </c>
      <c r="H267" s="10" t="str">
        <f>VLOOKUP($J263,ASBVs!$A$2:$AB$411,22,FALSE)</f>
        <v>51</v>
      </c>
      <c r="I267" s="10" t="str">
        <f>VLOOKUP($J263,ASBVs!$A$2:$AB$411,24,FALSE)</f>
        <v>50</v>
      </c>
      <c r="J267" s="10" t="str">
        <f>VLOOKUP($J263,ASBVs!$A$2:$AB$411,26,FALSE)</f>
        <v>53</v>
      </c>
    </row>
    <row r="268" spans="2:10" ht="13.35" customHeight="1">
      <c r="B268" s="11" t="s">
        <v>3103</v>
      </c>
      <c r="C268" s="11" t="s">
        <v>3091</v>
      </c>
      <c r="D268" s="11" t="s">
        <v>3104</v>
      </c>
      <c r="E268" s="23" t="s">
        <v>2623</v>
      </c>
      <c r="F268" s="23"/>
      <c r="G268" s="24" t="s">
        <v>3105</v>
      </c>
      <c r="H268" s="25"/>
      <c r="I268" s="23" t="s">
        <v>3106</v>
      </c>
      <c r="J268" s="23"/>
    </row>
    <row r="269" spans="2:10" ht="13.35" customHeight="1">
      <c r="B269" s="10" t="str">
        <f>VLOOKUP($J263,ASBVs!$A$2:$AE$411,29,FALSE)</f>
        <v>2</v>
      </c>
      <c r="C269" s="10" t="str">
        <f>VLOOKUP($J263,ASBVs!$A$2:$AE$411,30,FALSE)</f>
        <v>3</v>
      </c>
      <c r="D269" s="10" t="str">
        <f>VLOOKUP($J263,ASBVs!$A$2:$AE$411,31,FALSE)</f>
        <v>1</v>
      </c>
      <c r="E269" s="26" t="str">
        <f>VLOOKUP($J263,ASBVs!$A$2:$B$411,2,FALSE)</f>
        <v xml:space="preserve">Tradie </v>
      </c>
      <c r="F269" s="26"/>
      <c r="G269" s="27" t="str">
        <f>VLOOKUP($J263,ASBVs!$A$2:$AB$411,27,FALSE)</f>
        <v>143.74</v>
      </c>
      <c r="H269" s="25"/>
      <c r="I269" s="27" t="str">
        <f>VLOOKUP($J263,ASBVs!$A$2:$AB$411,28,FALSE)</f>
        <v>148.59</v>
      </c>
      <c r="J269" s="25"/>
    </row>
    <row r="270" spans="2:10" ht="13.35" customHeight="1">
      <c r="B270" s="28" t="s">
        <v>3107</v>
      </c>
      <c r="C270" s="28"/>
      <c r="D270" s="28"/>
      <c r="E270" s="28"/>
      <c r="F270" s="28"/>
      <c r="G270" s="28"/>
      <c r="H270" s="28" t="s">
        <v>3108</v>
      </c>
      <c r="I270" s="28"/>
      <c r="J270" s="28"/>
    </row>
    <row r="272" spans="2:10" ht="13.35" customHeight="1">
      <c r="B272" s="3" t="s">
        <v>3099</v>
      </c>
      <c r="C272" s="4"/>
      <c r="D272" s="4" t="str">
        <f>VLOOKUP($J272,ASBVs!$A$2:$D$411,4,FALSE)</f>
        <v>220246</v>
      </c>
      <c r="E272" s="4"/>
      <c r="F272" s="4" t="str">
        <f>VLOOKUP($J272,ASBVs!$A$2:$H$411,8,FALSE)</f>
        <v>Twin</v>
      </c>
      <c r="G272" s="29"/>
      <c r="H272" s="30"/>
      <c r="I272" s="5" t="s">
        <v>3100</v>
      </c>
      <c r="J272" s="6">
        <v>31</v>
      </c>
    </row>
    <row r="273" spans="2:10" ht="13.35" customHeight="1">
      <c r="B273" s="7" t="s">
        <v>3101</v>
      </c>
      <c r="C273" s="19" t="str">
        <f>VLOOKUP($J272,ASBVs!$A$2:$F$411,6,FALSE)</f>
        <v>210174</v>
      </c>
      <c r="D273" s="20"/>
      <c r="E273" s="20"/>
      <c r="F273" s="7" t="s">
        <v>3102</v>
      </c>
      <c r="G273" s="21">
        <f>VLOOKUP($J272,ASBVs!$A$2:$G$411,7,FALSE)</f>
        <v>44681</v>
      </c>
      <c r="H273" s="21"/>
      <c r="I273" s="21"/>
      <c r="J273" s="22"/>
    </row>
    <row r="274" spans="2:10" ht="13.35" customHeight="1">
      <c r="B274" s="8" t="s">
        <v>0</v>
      </c>
      <c r="C274" s="9" t="s">
        <v>6</v>
      </c>
      <c r="D274" s="9" t="s">
        <v>2667</v>
      </c>
      <c r="E274" s="9" t="s">
        <v>2</v>
      </c>
      <c r="F274" s="9" t="s">
        <v>1</v>
      </c>
      <c r="G274" s="8" t="s">
        <v>3</v>
      </c>
      <c r="H274" s="8" t="s">
        <v>4</v>
      </c>
      <c r="I274" s="8" t="s">
        <v>5</v>
      </c>
      <c r="J274" s="8" t="s">
        <v>7</v>
      </c>
    </row>
    <row r="275" spans="2:10" ht="13.35" customHeight="1">
      <c r="B275" s="10" t="str">
        <f>VLOOKUP($J272,ASBVs!$A$2:$AE$411,9,FALSE)</f>
        <v>0.43</v>
      </c>
      <c r="C275" s="10" t="str">
        <f>VLOOKUP($J272,ASBVs!$A$2:$AE$411,11,FALSE)</f>
        <v>10.58</v>
      </c>
      <c r="D275" s="10" t="str">
        <f>VLOOKUP($J272,ASBVs!$A$2:$AE$411,13,FALSE)</f>
        <v>15.30</v>
      </c>
      <c r="E275" s="10" t="str">
        <f>VLOOKUP($J272,ASBVs!$A$2:$AE$411,17,FALSE)</f>
        <v>-0.57</v>
      </c>
      <c r="F275" s="10" t="str">
        <f>VLOOKUP($J272,ASBVs!$A$2:$AE$411,15,FALSE)</f>
        <v>3.18</v>
      </c>
      <c r="G275" s="10" t="str">
        <f>VLOOKUP($J272,ASBVs!$A$2:$AE$411,19,FALSE)</f>
        <v>4.71</v>
      </c>
      <c r="H275" s="10" t="str">
        <f>VLOOKUP($J272,ASBVs!$A$2:$AE$411,21,FALSE)</f>
        <v>-0.51</v>
      </c>
      <c r="I275" s="10" t="str">
        <f>VLOOKUP($J272,ASBVs!$A$2:$AE$411,23,FALSE)</f>
        <v>4.37</v>
      </c>
      <c r="J275" s="10" t="str">
        <f>VLOOKUP($J272,ASBVs!$A$2:$AE$411,25,FALSE)</f>
        <v>2.63</v>
      </c>
    </row>
    <row r="276" spans="2:10" ht="13.35" customHeight="1">
      <c r="B276" s="10" t="str">
        <f>VLOOKUP($J272,ASBVs!$A$2:$AB$411,10,FALSE)</f>
        <v>60</v>
      </c>
      <c r="C276" s="10" t="str">
        <f>VLOOKUP($J272,ASBVs!$A$2:$AB$411,12,FALSE)</f>
        <v>64</v>
      </c>
      <c r="D276" s="10" t="str">
        <f>VLOOKUP($J272,ASBVs!$A$2:$AB$411,14,FALSE)</f>
        <v>61</v>
      </c>
      <c r="E276" s="10" t="str">
        <f>VLOOKUP($J272,ASBVs!$A$2:$AB$411,18,FALSE)</f>
        <v>63</v>
      </c>
      <c r="F276" s="10" t="str">
        <f>VLOOKUP($J272,ASBVs!$A$2:$AB$411,16,FALSE)</f>
        <v>66</v>
      </c>
      <c r="G276" s="10" t="str">
        <f>VLOOKUP($J272,ASBVs!$A$2:$AB$411,20,FALSE)</f>
        <v>57</v>
      </c>
      <c r="H276" s="10" t="str">
        <f>VLOOKUP($J272,ASBVs!$A$2:$AB$411,22,FALSE)</f>
        <v>47</v>
      </c>
      <c r="I276" s="10" t="str">
        <f>VLOOKUP($J272,ASBVs!$A$2:$AB$411,24,FALSE)</f>
        <v>46</v>
      </c>
      <c r="J276" s="10" t="str">
        <f>VLOOKUP($J272,ASBVs!$A$2:$AB$411,26,FALSE)</f>
        <v>50</v>
      </c>
    </row>
    <row r="277" spans="2:10" ht="13.35" customHeight="1">
      <c r="B277" s="11" t="s">
        <v>3103</v>
      </c>
      <c r="C277" s="11" t="s">
        <v>3091</v>
      </c>
      <c r="D277" s="11" t="s">
        <v>3104</v>
      </c>
      <c r="E277" s="23" t="s">
        <v>2623</v>
      </c>
      <c r="F277" s="23"/>
      <c r="G277" s="24" t="s">
        <v>3105</v>
      </c>
      <c r="H277" s="25"/>
      <c r="I277" s="23" t="s">
        <v>3106</v>
      </c>
      <c r="J277" s="23"/>
    </row>
    <row r="278" spans="2:10" ht="13.35" customHeight="1">
      <c r="B278" s="10" t="str">
        <f>VLOOKUP($J272,ASBVs!$A$2:$AE$411,29,FALSE)</f>
        <v>3</v>
      </c>
      <c r="C278" s="10" t="str">
        <f>VLOOKUP($J272,ASBVs!$A$2:$AE$411,30,FALSE)</f>
        <v>2</v>
      </c>
      <c r="D278" s="10" t="str">
        <f>VLOOKUP($J272,ASBVs!$A$2:$AE$411,31,FALSE)</f>
        <v>2</v>
      </c>
      <c r="E278" s="26" t="str">
        <f>VLOOKUP($J272,ASBVs!$A$2:$B$411,2,FALSE)</f>
        <v xml:space="preserve">Tradie </v>
      </c>
      <c r="F278" s="26"/>
      <c r="G278" s="27" t="str">
        <f>VLOOKUP($J272,ASBVs!$A$2:$AB$411,27,FALSE)</f>
        <v>141.71</v>
      </c>
      <c r="H278" s="25"/>
      <c r="I278" s="27" t="str">
        <f>VLOOKUP($J272,ASBVs!$A$2:$AB$411,28,FALSE)</f>
        <v>148.24</v>
      </c>
      <c r="J278" s="25"/>
    </row>
    <row r="279" spans="2:10" ht="13.35" customHeight="1">
      <c r="B279" s="28" t="s">
        <v>3107</v>
      </c>
      <c r="C279" s="28"/>
      <c r="D279" s="28"/>
      <c r="E279" s="28"/>
      <c r="F279" s="28"/>
      <c r="G279" s="28"/>
      <c r="H279" s="28" t="s">
        <v>3108</v>
      </c>
      <c r="I279" s="28"/>
      <c r="J279" s="28"/>
    </row>
    <row r="281" spans="2:10" ht="13.35" customHeight="1">
      <c r="B281" s="3" t="s">
        <v>3099</v>
      </c>
      <c r="C281" s="4"/>
      <c r="D281" s="4" t="str">
        <f>VLOOKUP($J281,ASBVs!$A$2:$D$411,4,FALSE)</f>
        <v>220315</v>
      </c>
      <c r="E281" s="4"/>
      <c r="F281" s="4" t="str">
        <f>VLOOKUP($J281,ASBVs!$A$2:$H$411,8,FALSE)</f>
        <v>Single</v>
      </c>
      <c r="G281" s="29"/>
      <c r="H281" s="30"/>
      <c r="I281" s="5" t="s">
        <v>3100</v>
      </c>
      <c r="J281" s="6">
        <v>32</v>
      </c>
    </row>
    <row r="282" spans="2:10" ht="13.35" customHeight="1">
      <c r="B282" s="7" t="s">
        <v>3101</v>
      </c>
      <c r="C282" s="19" t="str">
        <f>VLOOKUP($J281,ASBVs!$A$2:$F$411,6,FALSE)</f>
        <v>201704</v>
      </c>
      <c r="D282" s="20"/>
      <c r="E282" s="20"/>
      <c r="F282" s="7" t="s">
        <v>3102</v>
      </c>
      <c r="G282" s="21">
        <f>VLOOKUP($J281,ASBVs!$A$2:$G$411,7,FALSE)</f>
        <v>44678</v>
      </c>
      <c r="H282" s="21"/>
      <c r="I282" s="21"/>
      <c r="J282" s="22"/>
    </row>
    <row r="283" spans="2:10" ht="13.35" customHeight="1">
      <c r="B283" s="8" t="s">
        <v>0</v>
      </c>
      <c r="C283" s="9" t="s">
        <v>6</v>
      </c>
      <c r="D283" s="9" t="s">
        <v>2667</v>
      </c>
      <c r="E283" s="9" t="s">
        <v>2</v>
      </c>
      <c r="F283" s="9" t="s">
        <v>1</v>
      </c>
      <c r="G283" s="8" t="s">
        <v>3</v>
      </c>
      <c r="H283" s="8" t="s">
        <v>4</v>
      </c>
      <c r="I283" s="8" t="s">
        <v>5</v>
      </c>
      <c r="J283" s="8" t="s">
        <v>7</v>
      </c>
    </row>
    <row r="284" spans="2:10" ht="13.35" customHeight="1">
      <c r="B284" s="10" t="str">
        <f>VLOOKUP($J281,ASBVs!$A$2:$AE$411,9,FALSE)</f>
        <v>0.35</v>
      </c>
      <c r="C284" s="10" t="str">
        <f>VLOOKUP($J281,ASBVs!$A$2:$AE$411,11,FALSE)</f>
        <v>10.52</v>
      </c>
      <c r="D284" s="10" t="str">
        <f>VLOOKUP($J281,ASBVs!$A$2:$AE$411,13,FALSE)</f>
        <v>15.30</v>
      </c>
      <c r="E284" s="10" t="str">
        <f>VLOOKUP($J281,ASBVs!$A$2:$AE$411,17,FALSE)</f>
        <v>-0.63</v>
      </c>
      <c r="F284" s="10" t="str">
        <f>VLOOKUP($J281,ASBVs!$A$2:$AE$411,15,FALSE)</f>
        <v>2.78</v>
      </c>
      <c r="G284" s="10" t="str">
        <f>VLOOKUP($J281,ASBVs!$A$2:$AE$411,19,FALSE)</f>
        <v>4.23</v>
      </c>
      <c r="H284" s="10" t="str">
        <f>VLOOKUP($J281,ASBVs!$A$2:$AE$411,21,FALSE)</f>
        <v>-0.47</v>
      </c>
      <c r="I284" s="10" t="str">
        <f>VLOOKUP($J281,ASBVs!$A$2:$AE$411,23,FALSE)</f>
        <v>2.79</v>
      </c>
      <c r="J284" s="10" t="str">
        <f>VLOOKUP($J281,ASBVs!$A$2:$AE$411,25,FALSE)</f>
        <v>2.34</v>
      </c>
    </row>
    <row r="285" spans="2:10" ht="13.35" customHeight="1">
      <c r="B285" s="10" t="str">
        <f>VLOOKUP($J281,ASBVs!$A$2:$AB$411,10,FALSE)</f>
        <v>70</v>
      </c>
      <c r="C285" s="10" t="str">
        <f>VLOOKUP($J281,ASBVs!$A$2:$AB$411,12,FALSE)</f>
        <v>72</v>
      </c>
      <c r="D285" s="10" t="str">
        <f>VLOOKUP($J281,ASBVs!$A$2:$AB$411,14,FALSE)</f>
        <v>73</v>
      </c>
      <c r="E285" s="10" t="str">
        <f>VLOOKUP($J281,ASBVs!$A$2:$AB$411,18,FALSE)</f>
        <v>73</v>
      </c>
      <c r="F285" s="10" t="str">
        <f>VLOOKUP($J281,ASBVs!$A$2:$AB$411,16,FALSE)</f>
        <v>74</v>
      </c>
      <c r="G285" s="10" t="str">
        <f>VLOOKUP($J281,ASBVs!$A$2:$AB$411,20,FALSE)</f>
        <v>64</v>
      </c>
      <c r="H285" s="10" t="str">
        <f>VLOOKUP($J281,ASBVs!$A$2:$AB$411,22,FALSE)</f>
        <v>52</v>
      </c>
      <c r="I285" s="10" t="str">
        <f>VLOOKUP($J281,ASBVs!$A$2:$AB$411,24,FALSE)</f>
        <v>51</v>
      </c>
      <c r="J285" s="10" t="str">
        <f>VLOOKUP($J281,ASBVs!$A$2:$AB$411,26,FALSE)</f>
        <v>60</v>
      </c>
    </row>
    <row r="286" spans="2:10" ht="13.35" customHeight="1">
      <c r="B286" s="11" t="s">
        <v>3103</v>
      </c>
      <c r="C286" s="11" t="s">
        <v>3091</v>
      </c>
      <c r="D286" s="11" t="s">
        <v>3104</v>
      </c>
      <c r="E286" s="23" t="s">
        <v>2623</v>
      </c>
      <c r="F286" s="23"/>
      <c r="G286" s="24" t="s">
        <v>3105</v>
      </c>
      <c r="H286" s="25"/>
      <c r="I286" s="23" t="s">
        <v>3106</v>
      </c>
      <c r="J286" s="23"/>
    </row>
    <row r="287" spans="2:10" ht="13.35" customHeight="1">
      <c r="B287" s="10" t="str">
        <f>VLOOKUP($J281,ASBVs!$A$2:$AE$411,29,FALSE)</f>
        <v>2</v>
      </c>
      <c r="C287" s="10" t="str">
        <f>VLOOKUP($J281,ASBVs!$A$2:$AE$411,30,FALSE)</f>
        <v>3</v>
      </c>
      <c r="D287" s="10" t="str">
        <f>VLOOKUP($J281,ASBVs!$A$2:$AE$411,31,FALSE)</f>
        <v>1</v>
      </c>
      <c r="E287" s="26" t="str">
        <f>VLOOKUP($J281,ASBVs!$A$2:$B$411,2,FALSE)</f>
        <v xml:space="preserve">Tradie </v>
      </c>
      <c r="F287" s="26"/>
      <c r="G287" s="27" t="str">
        <f>VLOOKUP($J281,ASBVs!$A$2:$AB$411,27,FALSE)</f>
        <v>142.09</v>
      </c>
      <c r="H287" s="25"/>
      <c r="I287" s="27" t="str">
        <f>VLOOKUP($J281,ASBVs!$A$2:$AB$411,28,FALSE)</f>
        <v>148.19</v>
      </c>
      <c r="J287" s="25"/>
    </row>
    <row r="288" spans="2:10" ht="13.35" customHeight="1">
      <c r="B288" s="28" t="s">
        <v>3107</v>
      </c>
      <c r="C288" s="28"/>
      <c r="D288" s="28"/>
      <c r="E288" s="28"/>
      <c r="F288" s="28"/>
      <c r="G288" s="28"/>
      <c r="H288" s="28" t="s">
        <v>3108</v>
      </c>
      <c r="I288" s="28"/>
      <c r="J288" s="28"/>
    </row>
    <row r="290" spans="2:10" ht="13.35" customHeight="1">
      <c r="B290" s="3" t="s">
        <v>3099</v>
      </c>
      <c r="C290" s="4"/>
      <c r="D290" s="4" t="str">
        <f>VLOOKUP($J290,ASBVs!$A$2:$D$411,4,FALSE)</f>
        <v>220303</v>
      </c>
      <c r="E290" s="4"/>
      <c r="F290" s="4" t="str">
        <f>VLOOKUP($J290,ASBVs!$A$2:$H$411,8,FALSE)</f>
        <v>Twin</v>
      </c>
      <c r="G290" s="29"/>
      <c r="H290" s="30"/>
      <c r="I290" s="5" t="s">
        <v>3100</v>
      </c>
      <c r="J290" s="6">
        <v>33</v>
      </c>
    </row>
    <row r="291" spans="2:10" ht="13.35" customHeight="1">
      <c r="B291" s="7" t="s">
        <v>3101</v>
      </c>
      <c r="C291" s="19" t="str">
        <f>VLOOKUP($J290,ASBVs!$A$2:$F$411,6,FALSE)</f>
        <v>210751</v>
      </c>
      <c r="D291" s="20"/>
      <c r="E291" s="20"/>
      <c r="F291" s="7" t="s">
        <v>3102</v>
      </c>
      <c r="G291" s="21">
        <f>VLOOKUP($J290,ASBVs!$A$2:$G$411,7,FALSE)</f>
        <v>44678</v>
      </c>
      <c r="H291" s="21"/>
      <c r="I291" s="21"/>
      <c r="J291" s="22"/>
    </row>
    <row r="292" spans="2:10" ht="13.35" customHeight="1">
      <c r="B292" s="8" t="s">
        <v>0</v>
      </c>
      <c r="C292" s="9" t="s">
        <v>6</v>
      </c>
      <c r="D292" s="9" t="s">
        <v>2667</v>
      </c>
      <c r="E292" s="9" t="s">
        <v>2</v>
      </c>
      <c r="F292" s="9" t="s">
        <v>1</v>
      </c>
      <c r="G292" s="8" t="s">
        <v>3</v>
      </c>
      <c r="H292" s="8" t="s">
        <v>4</v>
      </c>
      <c r="I292" s="8" t="s">
        <v>5</v>
      </c>
      <c r="J292" s="8" t="s">
        <v>7</v>
      </c>
    </row>
    <row r="293" spans="2:10" ht="13.35" customHeight="1">
      <c r="B293" s="10" t="str">
        <f>VLOOKUP($J290,ASBVs!$A$2:$AE$411,9,FALSE)</f>
        <v>0.66</v>
      </c>
      <c r="C293" s="10" t="str">
        <f>VLOOKUP($J290,ASBVs!$A$2:$AE$411,11,FALSE)</f>
        <v>11.55</v>
      </c>
      <c r="D293" s="10" t="str">
        <f>VLOOKUP($J290,ASBVs!$A$2:$AE$411,13,FALSE)</f>
        <v>16.87</v>
      </c>
      <c r="E293" s="10" t="str">
        <f>VLOOKUP($J290,ASBVs!$A$2:$AE$411,17,FALSE)</f>
        <v>-0.09</v>
      </c>
      <c r="F293" s="10" t="str">
        <f>VLOOKUP($J290,ASBVs!$A$2:$AE$411,15,FALSE)</f>
        <v>2.41</v>
      </c>
      <c r="G293" s="10" t="str">
        <f>VLOOKUP($J290,ASBVs!$A$2:$AE$411,19,FALSE)</f>
        <v>3.76</v>
      </c>
      <c r="H293" s="10" t="str">
        <f>VLOOKUP($J290,ASBVs!$A$2:$AE$411,21,FALSE)</f>
        <v>-0.38</v>
      </c>
      <c r="I293" s="10" t="str">
        <f>VLOOKUP($J290,ASBVs!$A$2:$AE$411,23,FALSE)</f>
        <v>2.66</v>
      </c>
      <c r="J293" s="10" t="str">
        <f>VLOOKUP($J290,ASBVs!$A$2:$AE$411,25,FALSE)</f>
        <v>2.49</v>
      </c>
    </row>
    <row r="294" spans="2:10" ht="13.35" customHeight="1">
      <c r="B294" s="10" t="str">
        <f>VLOOKUP($J290,ASBVs!$A$2:$AB$411,10,FALSE)</f>
        <v>61</v>
      </c>
      <c r="C294" s="10" t="str">
        <f>VLOOKUP($J290,ASBVs!$A$2:$AB$411,12,FALSE)</f>
        <v>64</v>
      </c>
      <c r="D294" s="10" t="str">
        <f>VLOOKUP($J290,ASBVs!$A$2:$AB$411,14,FALSE)</f>
        <v>64</v>
      </c>
      <c r="E294" s="10" t="str">
        <f>VLOOKUP($J290,ASBVs!$A$2:$AB$411,18,FALSE)</f>
        <v>65</v>
      </c>
      <c r="F294" s="10" t="str">
        <f>VLOOKUP($J290,ASBVs!$A$2:$AB$411,16,FALSE)</f>
        <v>67</v>
      </c>
      <c r="G294" s="10" t="str">
        <f>VLOOKUP($J290,ASBVs!$A$2:$AB$411,20,FALSE)</f>
        <v>55</v>
      </c>
      <c r="H294" s="10" t="str">
        <f>VLOOKUP($J290,ASBVs!$A$2:$AB$411,22,FALSE)</f>
        <v>46</v>
      </c>
      <c r="I294" s="10" t="str">
        <f>VLOOKUP($J290,ASBVs!$A$2:$AB$411,24,FALSE)</f>
        <v>46</v>
      </c>
      <c r="J294" s="10" t="str">
        <f>VLOOKUP($J290,ASBVs!$A$2:$AB$411,26,FALSE)</f>
        <v>51</v>
      </c>
    </row>
    <row r="295" spans="2:10" ht="13.35" customHeight="1">
      <c r="B295" s="11" t="s">
        <v>3103</v>
      </c>
      <c r="C295" s="11" t="s">
        <v>3091</v>
      </c>
      <c r="D295" s="11" t="s">
        <v>3104</v>
      </c>
      <c r="E295" s="23" t="s">
        <v>2623</v>
      </c>
      <c r="F295" s="23"/>
      <c r="G295" s="24" t="s">
        <v>3105</v>
      </c>
      <c r="H295" s="25"/>
      <c r="I295" s="23" t="s">
        <v>3106</v>
      </c>
      <c r="J295" s="23"/>
    </row>
    <row r="296" spans="2:10" ht="13.35" customHeight="1">
      <c r="B296" s="10" t="str">
        <f>VLOOKUP($J290,ASBVs!$A$2:$AE$411,29,FALSE)</f>
        <v>1</v>
      </c>
      <c r="C296" s="10" t="str">
        <f>VLOOKUP($J290,ASBVs!$A$2:$AE$411,30,FALSE)</f>
        <v>2</v>
      </c>
      <c r="D296" s="10" t="str">
        <f>VLOOKUP($J290,ASBVs!$A$2:$AE$411,31,FALSE)</f>
        <v>2</v>
      </c>
      <c r="E296" s="26" t="str">
        <f>VLOOKUP($J290,ASBVs!$A$2:$B$411,2,FALSE)</f>
        <v xml:space="preserve">Tradie </v>
      </c>
      <c r="F296" s="26"/>
      <c r="G296" s="27" t="str">
        <f>VLOOKUP($J290,ASBVs!$A$2:$AB$411,27,FALSE)</f>
        <v>142.58</v>
      </c>
      <c r="H296" s="25"/>
      <c r="I296" s="27" t="str">
        <f>VLOOKUP($J290,ASBVs!$A$2:$AB$411,28,FALSE)</f>
        <v>147.83</v>
      </c>
      <c r="J296" s="25"/>
    </row>
    <row r="297" spans="2:10" ht="13.35" customHeight="1">
      <c r="B297" s="28" t="s">
        <v>3107</v>
      </c>
      <c r="C297" s="28"/>
      <c r="D297" s="28"/>
      <c r="E297" s="28"/>
      <c r="F297" s="28"/>
      <c r="G297" s="28"/>
      <c r="H297" s="28" t="s">
        <v>3108</v>
      </c>
      <c r="I297" s="28"/>
      <c r="J297" s="28"/>
    </row>
    <row r="299" spans="2:10" ht="13.35" customHeight="1">
      <c r="B299" s="3" t="s">
        <v>3099</v>
      </c>
      <c r="C299" s="4"/>
      <c r="D299" s="4" t="str">
        <f>VLOOKUP($J299,ASBVs!$A$2:$D$411,4,FALSE)</f>
        <v>220388</v>
      </c>
      <c r="E299" s="4"/>
      <c r="F299" s="4" t="str">
        <f>VLOOKUP($J299,ASBVs!$A$2:$H$411,8,FALSE)</f>
        <v>Twin</v>
      </c>
      <c r="G299" s="29"/>
      <c r="H299" s="30"/>
      <c r="I299" s="5" t="s">
        <v>3100</v>
      </c>
      <c r="J299" s="6">
        <v>34</v>
      </c>
    </row>
    <row r="300" spans="2:10" ht="13.35" customHeight="1">
      <c r="B300" s="7" t="s">
        <v>3101</v>
      </c>
      <c r="C300" s="19" t="str">
        <f>VLOOKUP($J299,ASBVs!$A$2:$F$411,6,FALSE)</f>
        <v>210751</v>
      </c>
      <c r="D300" s="20"/>
      <c r="E300" s="20"/>
      <c r="F300" s="7" t="s">
        <v>3102</v>
      </c>
      <c r="G300" s="21">
        <f>VLOOKUP($J299,ASBVs!$A$2:$G$411,7,FALSE)</f>
        <v>44681</v>
      </c>
      <c r="H300" s="21"/>
      <c r="I300" s="21"/>
      <c r="J300" s="22"/>
    </row>
    <row r="301" spans="2:10" ht="13.35" customHeight="1">
      <c r="B301" s="8" t="s">
        <v>0</v>
      </c>
      <c r="C301" s="9" t="s">
        <v>6</v>
      </c>
      <c r="D301" s="9" t="s">
        <v>2667</v>
      </c>
      <c r="E301" s="9" t="s">
        <v>2</v>
      </c>
      <c r="F301" s="9" t="s">
        <v>1</v>
      </c>
      <c r="G301" s="8" t="s">
        <v>3</v>
      </c>
      <c r="H301" s="8" t="s">
        <v>4</v>
      </c>
      <c r="I301" s="8" t="s">
        <v>5</v>
      </c>
      <c r="J301" s="8" t="s">
        <v>7</v>
      </c>
    </row>
    <row r="302" spans="2:10" ht="13.35" customHeight="1">
      <c r="B302" s="10" t="str">
        <f>VLOOKUP($J299,ASBVs!$A$2:$AE$411,9,FALSE)</f>
        <v>0.58</v>
      </c>
      <c r="C302" s="10" t="str">
        <f>VLOOKUP($J299,ASBVs!$A$2:$AE$411,11,FALSE)</f>
        <v>11.16</v>
      </c>
      <c r="D302" s="10" t="str">
        <f>VLOOKUP($J299,ASBVs!$A$2:$AE$411,13,FALSE)</f>
        <v>16.32</v>
      </c>
      <c r="E302" s="10" t="str">
        <f>VLOOKUP($J299,ASBVs!$A$2:$AE$411,17,FALSE)</f>
        <v>0.13</v>
      </c>
      <c r="F302" s="10" t="str">
        <f>VLOOKUP($J299,ASBVs!$A$2:$AE$411,15,FALSE)</f>
        <v>2.71</v>
      </c>
      <c r="G302" s="10" t="str">
        <f>VLOOKUP($J299,ASBVs!$A$2:$AE$411,19,FALSE)</f>
        <v>3.36</v>
      </c>
      <c r="H302" s="10" t="str">
        <f>VLOOKUP($J299,ASBVs!$A$2:$AE$411,21,FALSE)</f>
        <v>-0.41</v>
      </c>
      <c r="I302" s="10" t="str">
        <f>VLOOKUP($J299,ASBVs!$A$2:$AE$411,23,FALSE)</f>
        <v>2.68</v>
      </c>
      <c r="J302" s="10" t="str">
        <f>VLOOKUP($J299,ASBVs!$A$2:$AE$411,25,FALSE)</f>
        <v>2.76</v>
      </c>
    </row>
    <row r="303" spans="2:10" ht="13.35" customHeight="1">
      <c r="B303" s="10" t="str">
        <f>VLOOKUP($J299,ASBVs!$A$2:$AB$411,10,FALSE)</f>
        <v>60</v>
      </c>
      <c r="C303" s="10" t="str">
        <f>VLOOKUP($J299,ASBVs!$A$2:$AB$411,12,FALSE)</f>
        <v>63</v>
      </c>
      <c r="D303" s="10" t="str">
        <f>VLOOKUP($J299,ASBVs!$A$2:$AB$411,14,FALSE)</f>
        <v>63</v>
      </c>
      <c r="E303" s="10" t="str">
        <f>VLOOKUP($J299,ASBVs!$A$2:$AB$411,18,FALSE)</f>
        <v>64</v>
      </c>
      <c r="F303" s="10" t="str">
        <f>VLOOKUP($J299,ASBVs!$A$2:$AB$411,16,FALSE)</f>
        <v>66</v>
      </c>
      <c r="G303" s="10" t="str">
        <f>VLOOKUP($J299,ASBVs!$A$2:$AB$411,20,FALSE)</f>
        <v>53</v>
      </c>
      <c r="H303" s="10" t="str">
        <f>VLOOKUP($J299,ASBVs!$A$2:$AB$411,22,FALSE)</f>
        <v>45</v>
      </c>
      <c r="I303" s="10" t="str">
        <f>VLOOKUP($J299,ASBVs!$A$2:$AB$411,24,FALSE)</f>
        <v>44</v>
      </c>
      <c r="J303" s="10" t="str">
        <f>VLOOKUP($J299,ASBVs!$A$2:$AB$411,26,FALSE)</f>
        <v>50</v>
      </c>
    </row>
    <row r="304" spans="2:10" ht="13.35" customHeight="1">
      <c r="B304" s="11" t="s">
        <v>3103</v>
      </c>
      <c r="C304" s="11" t="s">
        <v>3091</v>
      </c>
      <c r="D304" s="11" t="s">
        <v>3104</v>
      </c>
      <c r="E304" s="23" t="s">
        <v>2623</v>
      </c>
      <c r="F304" s="23"/>
      <c r="G304" s="24" t="s">
        <v>3105</v>
      </c>
      <c r="H304" s="25"/>
      <c r="I304" s="23" t="s">
        <v>3106</v>
      </c>
      <c r="J304" s="23"/>
    </row>
    <row r="305" spans="2:10" ht="13.35" customHeight="1">
      <c r="B305" s="10" t="str">
        <f>VLOOKUP($J299,ASBVs!$A$2:$AE$411,29,FALSE)</f>
        <v>3</v>
      </c>
      <c r="C305" s="10" t="str">
        <f>VLOOKUP($J299,ASBVs!$A$2:$AE$411,30,FALSE)</f>
        <v>2</v>
      </c>
      <c r="D305" s="10" t="str">
        <f>VLOOKUP($J299,ASBVs!$A$2:$AE$411,31,FALSE)</f>
        <v>3</v>
      </c>
      <c r="E305" s="26" t="str">
        <f>VLOOKUP($J299,ASBVs!$A$2:$B$411,2,FALSE)</f>
        <v xml:space="preserve">Tradie </v>
      </c>
      <c r="F305" s="26"/>
      <c r="G305" s="27" t="str">
        <f>VLOOKUP($J299,ASBVs!$A$2:$AB$411,27,FALSE)</f>
        <v>140.78</v>
      </c>
      <c r="H305" s="25"/>
      <c r="I305" s="27" t="str">
        <f>VLOOKUP($J299,ASBVs!$A$2:$AB$411,28,FALSE)</f>
        <v>146.37</v>
      </c>
      <c r="J305" s="25"/>
    </row>
    <row r="306" spans="2:10" ht="13.35" customHeight="1">
      <c r="B306" s="28" t="s">
        <v>3107</v>
      </c>
      <c r="C306" s="28"/>
      <c r="D306" s="28"/>
      <c r="E306" s="28"/>
      <c r="F306" s="28"/>
      <c r="G306" s="28"/>
      <c r="H306" s="28" t="s">
        <v>3108</v>
      </c>
      <c r="I306" s="28"/>
      <c r="J306" s="28"/>
    </row>
    <row r="308" spans="2:10" ht="13.35" customHeight="1">
      <c r="B308" s="3" t="s">
        <v>3099</v>
      </c>
      <c r="C308" s="4"/>
      <c r="D308" s="4" t="str">
        <f>VLOOKUP($J308,ASBVs!$A$2:$D$411,4,FALSE)</f>
        <v>220694</v>
      </c>
      <c r="E308" s="4"/>
      <c r="F308" s="4" t="str">
        <f>VLOOKUP($J308,ASBVs!$A$2:$H$411,8,FALSE)</f>
        <v>Single</v>
      </c>
      <c r="G308" s="29"/>
      <c r="H308" s="30"/>
      <c r="I308" s="5" t="s">
        <v>3100</v>
      </c>
      <c r="J308" s="6">
        <v>35</v>
      </c>
    </row>
    <row r="309" spans="2:10" ht="13.35" customHeight="1">
      <c r="B309" s="7" t="s">
        <v>3101</v>
      </c>
      <c r="C309" s="19" t="str">
        <f>VLOOKUP($J308,ASBVs!$A$2:$F$411,6,FALSE)</f>
        <v>200033</v>
      </c>
      <c r="D309" s="20"/>
      <c r="E309" s="20"/>
      <c r="F309" s="7" t="s">
        <v>3102</v>
      </c>
      <c r="G309" s="21">
        <f>VLOOKUP($J308,ASBVs!$A$2:$G$411,7,FALSE)</f>
        <v>44684</v>
      </c>
      <c r="H309" s="21"/>
      <c r="I309" s="21"/>
      <c r="J309" s="22"/>
    </row>
    <row r="310" spans="2:10" ht="13.35" customHeight="1">
      <c r="B310" s="8" t="s">
        <v>0</v>
      </c>
      <c r="C310" s="9" t="s">
        <v>6</v>
      </c>
      <c r="D310" s="9" t="s">
        <v>2667</v>
      </c>
      <c r="E310" s="9" t="s">
        <v>2</v>
      </c>
      <c r="F310" s="9" t="s">
        <v>1</v>
      </c>
      <c r="G310" s="8" t="s">
        <v>3</v>
      </c>
      <c r="H310" s="8" t="s">
        <v>4</v>
      </c>
      <c r="I310" s="8" t="s">
        <v>5</v>
      </c>
      <c r="J310" s="8" t="s">
        <v>7</v>
      </c>
    </row>
    <row r="311" spans="2:10" ht="13.35" customHeight="1">
      <c r="B311" s="10" t="str">
        <f>VLOOKUP($J308,ASBVs!$A$2:$AE$411,9,FALSE)</f>
        <v>0.52</v>
      </c>
      <c r="C311" s="10" t="str">
        <f>VLOOKUP($J308,ASBVs!$A$2:$AE$411,11,FALSE)</f>
        <v>11.13</v>
      </c>
      <c r="D311" s="10" t="str">
        <f>VLOOKUP($J308,ASBVs!$A$2:$AE$411,13,FALSE)</f>
        <v>15.98</v>
      </c>
      <c r="E311" s="10" t="str">
        <f>VLOOKUP($J308,ASBVs!$A$2:$AE$411,17,FALSE)</f>
        <v>0.36</v>
      </c>
      <c r="F311" s="10" t="str">
        <f>VLOOKUP($J308,ASBVs!$A$2:$AE$411,15,FALSE)</f>
        <v>3.14</v>
      </c>
      <c r="G311" s="10" t="str">
        <f>VLOOKUP($J308,ASBVs!$A$2:$AE$411,19,FALSE)</f>
        <v>3.48</v>
      </c>
      <c r="H311" s="10" t="str">
        <f>VLOOKUP($J308,ASBVs!$A$2:$AE$411,21,FALSE)</f>
        <v>-0.60</v>
      </c>
      <c r="I311" s="10" t="str">
        <f>VLOOKUP($J308,ASBVs!$A$2:$AE$411,23,FALSE)</f>
        <v>3.94</v>
      </c>
      <c r="J311" s="10" t="str">
        <f>VLOOKUP($J308,ASBVs!$A$2:$AE$411,25,FALSE)</f>
        <v>2.75</v>
      </c>
    </row>
    <row r="312" spans="2:10" ht="13.35" customHeight="1">
      <c r="B312" s="10" t="str">
        <f>VLOOKUP($J308,ASBVs!$A$2:$AB$411,10,FALSE)</f>
        <v>67</v>
      </c>
      <c r="C312" s="10" t="str">
        <f>VLOOKUP($J308,ASBVs!$A$2:$AB$411,12,FALSE)</f>
        <v>69</v>
      </c>
      <c r="D312" s="10" t="str">
        <f>VLOOKUP($J308,ASBVs!$A$2:$AB$411,14,FALSE)</f>
        <v>68</v>
      </c>
      <c r="E312" s="10" t="str">
        <f>VLOOKUP($J308,ASBVs!$A$2:$AB$411,18,FALSE)</f>
        <v>68</v>
      </c>
      <c r="F312" s="10" t="str">
        <f>VLOOKUP($J308,ASBVs!$A$2:$AB$411,16,FALSE)</f>
        <v>69</v>
      </c>
      <c r="G312" s="10" t="str">
        <f>VLOOKUP($J308,ASBVs!$A$2:$AB$411,20,FALSE)</f>
        <v>60</v>
      </c>
      <c r="H312" s="10" t="str">
        <f>VLOOKUP($J308,ASBVs!$A$2:$AB$411,22,FALSE)</f>
        <v>57</v>
      </c>
      <c r="I312" s="10" t="str">
        <f>VLOOKUP($J308,ASBVs!$A$2:$AB$411,24,FALSE)</f>
        <v>54</v>
      </c>
      <c r="J312" s="10" t="str">
        <f>VLOOKUP($J308,ASBVs!$A$2:$AB$411,26,FALSE)</f>
        <v>57</v>
      </c>
    </row>
    <row r="313" spans="2:10" ht="13.35" customHeight="1">
      <c r="B313" s="11" t="s">
        <v>3103</v>
      </c>
      <c r="C313" s="11" t="s">
        <v>3091</v>
      </c>
      <c r="D313" s="11" t="s">
        <v>3104</v>
      </c>
      <c r="E313" s="23" t="s">
        <v>2623</v>
      </c>
      <c r="F313" s="23"/>
      <c r="G313" s="24" t="s">
        <v>3105</v>
      </c>
      <c r="H313" s="25"/>
      <c r="I313" s="23" t="s">
        <v>3106</v>
      </c>
      <c r="J313" s="23"/>
    </row>
    <row r="314" spans="2:10" ht="13.35" customHeight="1">
      <c r="B314" s="10" t="str">
        <f>VLOOKUP($J308,ASBVs!$A$2:$AE$411,29,FALSE)</f>
        <v>2</v>
      </c>
      <c r="C314" s="10" t="str">
        <f>VLOOKUP($J308,ASBVs!$A$2:$AE$411,30,FALSE)</f>
        <v>2</v>
      </c>
      <c r="D314" s="10" t="str">
        <f>VLOOKUP($J308,ASBVs!$A$2:$AE$411,31,FALSE)</f>
        <v>2</v>
      </c>
      <c r="E314" s="26" t="str">
        <f>VLOOKUP($J308,ASBVs!$A$2:$B$411,2,FALSE)</f>
        <v xml:space="preserve">Tradie </v>
      </c>
      <c r="F314" s="26"/>
      <c r="G314" s="27" t="str">
        <f>VLOOKUP($J308,ASBVs!$A$2:$AB$411,27,FALSE)</f>
        <v>138.70</v>
      </c>
      <c r="H314" s="25"/>
      <c r="I314" s="27" t="str">
        <f>VLOOKUP($J308,ASBVs!$A$2:$AB$411,28,FALSE)</f>
        <v>146.37</v>
      </c>
      <c r="J314" s="25"/>
    </row>
    <row r="315" spans="2:10" ht="13.35" customHeight="1">
      <c r="B315" s="28" t="s">
        <v>3107</v>
      </c>
      <c r="C315" s="28"/>
      <c r="D315" s="28"/>
      <c r="E315" s="28"/>
      <c r="F315" s="28"/>
      <c r="G315" s="28"/>
      <c r="H315" s="28" t="s">
        <v>3108</v>
      </c>
      <c r="I315" s="28"/>
      <c r="J315" s="28"/>
    </row>
    <row r="317" spans="2:10" ht="13.35" customHeight="1">
      <c r="B317" s="3" t="s">
        <v>3099</v>
      </c>
      <c r="C317" s="4"/>
      <c r="D317" s="4" t="str">
        <f>VLOOKUP($J317,ASBVs!$A$2:$D$411,4,FALSE)</f>
        <v>220089</v>
      </c>
      <c r="E317" s="4"/>
      <c r="F317" s="4" t="str">
        <f>VLOOKUP($J317,ASBVs!$A$2:$H$411,8,FALSE)</f>
        <v>Triplet</v>
      </c>
      <c r="G317" s="29"/>
      <c r="H317" s="30"/>
      <c r="I317" s="5" t="s">
        <v>3100</v>
      </c>
      <c r="J317" s="6">
        <v>36</v>
      </c>
    </row>
    <row r="318" spans="2:10" ht="13.35" customHeight="1">
      <c r="B318" s="7" t="s">
        <v>3101</v>
      </c>
      <c r="C318" s="19" t="str">
        <f>VLOOKUP($J317,ASBVs!$A$2:$F$411,6,FALSE)</f>
        <v>210174</v>
      </c>
      <c r="D318" s="20"/>
      <c r="E318" s="20"/>
      <c r="F318" s="7" t="s">
        <v>3102</v>
      </c>
      <c r="G318" s="21">
        <f>VLOOKUP($J317,ASBVs!$A$2:$G$411,7,FALSE)</f>
        <v>44676</v>
      </c>
      <c r="H318" s="21"/>
      <c r="I318" s="21"/>
      <c r="J318" s="22"/>
    </row>
    <row r="319" spans="2:10" ht="13.35" customHeight="1">
      <c r="B319" s="8" t="s">
        <v>0</v>
      </c>
      <c r="C319" s="9" t="s">
        <v>6</v>
      </c>
      <c r="D319" s="9" t="s">
        <v>2667</v>
      </c>
      <c r="E319" s="9" t="s">
        <v>2</v>
      </c>
      <c r="F319" s="9" t="s">
        <v>1</v>
      </c>
      <c r="G319" s="8" t="s">
        <v>3</v>
      </c>
      <c r="H319" s="8" t="s">
        <v>4</v>
      </c>
      <c r="I319" s="8" t="s">
        <v>5</v>
      </c>
      <c r="J319" s="8" t="s">
        <v>7</v>
      </c>
    </row>
    <row r="320" spans="2:10" ht="13.35" customHeight="1">
      <c r="B320" s="10" t="str">
        <f>VLOOKUP($J317,ASBVs!$A$2:$AE$411,9,FALSE)</f>
        <v>0.54</v>
      </c>
      <c r="C320" s="10" t="str">
        <f>VLOOKUP($J317,ASBVs!$A$2:$AE$411,11,FALSE)</f>
        <v>11.46</v>
      </c>
      <c r="D320" s="10" t="str">
        <f>VLOOKUP($J317,ASBVs!$A$2:$AE$411,13,FALSE)</f>
        <v>16.33</v>
      </c>
      <c r="E320" s="10" t="str">
        <f>VLOOKUP($J317,ASBVs!$A$2:$AE$411,17,FALSE)</f>
        <v>-0.68</v>
      </c>
      <c r="F320" s="10" t="str">
        <f>VLOOKUP($J317,ASBVs!$A$2:$AE$411,15,FALSE)</f>
        <v>2.38</v>
      </c>
      <c r="G320" s="10" t="str">
        <f>VLOOKUP($J317,ASBVs!$A$2:$AE$411,19,FALSE)</f>
        <v>4.40</v>
      </c>
      <c r="H320" s="10" t="str">
        <f>VLOOKUP($J317,ASBVs!$A$2:$AE$411,21,FALSE)</f>
        <v>-0.62</v>
      </c>
      <c r="I320" s="10" t="str">
        <f>VLOOKUP($J317,ASBVs!$A$2:$AE$411,23,FALSE)</f>
        <v>4.39</v>
      </c>
      <c r="J320" s="10" t="str">
        <f>VLOOKUP($J317,ASBVs!$A$2:$AE$411,25,FALSE)</f>
        <v>2.37</v>
      </c>
    </row>
    <row r="321" spans="2:10" ht="13.35" customHeight="1">
      <c r="B321" s="10" t="str">
        <f>VLOOKUP($J317,ASBVs!$A$2:$AB$411,10,FALSE)</f>
        <v>61</v>
      </c>
      <c r="C321" s="10" t="str">
        <f>VLOOKUP($J317,ASBVs!$A$2:$AB$411,12,FALSE)</f>
        <v>65</v>
      </c>
      <c r="D321" s="10" t="str">
        <f>VLOOKUP($J317,ASBVs!$A$2:$AB$411,14,FALSE)</f>
        <v>65</v>
      </c>
      <c r="E321" s="10" t="str">
        <f>VLOOKUP($J317,ASBVs!$A$2:$AB$411,18,FALSE)</f>
        <v>65</v>
      </c>
      <c r="F321" s="10" t="str">
        <f>VLOOKUP($J317,ASBVs!$A$2:$AB$411,16,FALSE)</f>
        <v>68</v>
      </c>
      <c r="G321" s="10" t="str">
        <f>VLOOKUP($J317,ASBVs!$A$2:$AB$411,20,FALSE)</f>
        <v>55</v>
      </c>
      <c r="H321" s="10" t="str">
        <f>VLOOKUP($J317,ASBVs!$A$2:$AB$411,22,FALSE)</f>
        <v>43</v>
      </c>
      <c r="I321" s="10" t="str">
        <f>VLOOKUP($J317,ASBVs!$A$2:$AB$411,24,FALSE)</f>
        <v>43</v>
      </c>
      <c r="J321" s="10" t="str">
        <f>VLOOKUP($J317,ASBVs!$A$2:$AB$411,26,FALSE)</f>
        <v>50</v>
      </c>
    </row>
    <row r="322" spans="2:10" ht="13.35" customHeight="1">
      <c r="B322" s="11" t="s">
        <v>3103</v>
      </c>
      <c r="C322" s="11" t="s">
        <v>3091</v>
      </c>
      <c r="D322" s="11" t="s">
        <v>3104</v>
      </c>
      <c r="E322" s="23" t="s">
        <v>2623</v>
      </c>
      <c r="F322" s="23"/>
      <c r="G322" s="24" t="s">
        <v>3105</v>
      </c>
      <c r="H322" s="25"/>
      <c r="I322" s="23" t="s">
        <v>3106</v>
      </c>
      <c r="J322" s="23"/>
    </row>
    <row r="323" spans="2:10" ht="13.35" customHeight="1">
      <c r="B323" s="10" t="str">
        <f>VLOOKUP($J317,ASBVs!$A$2:$AE$411,29,FALSE)</f>
        <v>2</v>
      </c>
      <c r="C323" s="10" t="str">
        <f>VLOOKUP($J317,ASBVs!$A$2:$AE$411,30,FALSE)</f>
        <v>2</v>
      </c>
      <c r="D323" s="10" t="str">
        <f>VLOOKUP($J317,ASBVs!$A$2:$AE$411,31,FALSE)</f>
        <v>1</v>
      </c>
      <c r="E323" s="26" t="str">
        <f>VLOOKUP($J317,ASBVs!$A$2:$B$411,2,FALSE)</f>
        <v xml:space="preserve">Tradie </v>
      </c>
      <c r="F323" s="26"/>
      <c r="G323" s="27" t="str">
        <f>VLOOKUP($J317,ASBVs!$A$2:$AB$411,27,FALSE)</f>
        <v>138.47</v>
      </c>
      <c r="H323" s="25"/>
      <c r="I323" s="27" t="str">
        <f>VLOOKUP($J317,ASBVs!$A$2:$AB$411,28,FALSE)</f>
        <v>146.30</v>
      </c>
      <c r="J323" s="25"/>
    </row>
    <row r="324" spans="2:10" ht="13.35" customHeight="1">
      <c r="B324" s="28" t="s">
        <v>3107</v>
      </c>
      <c r="C324" s="28"/>
      <c r="D324" s="28"/>
      <c r="E324" s="28"/>
      <c r="F324" s="28"/>
      <c r="G324" s="28"/>
      <c r="H324" s="28" t="s">
        <v>3108</v>
      </c>
      <c r="I324" s="28"/>
      <c r="J324" s="28"/>
    </row>
    <row r="326" spans="2:10" ht="13.35" customHeight="1">
      <c r="B326" s="3" t="s">
        <v>3099</v>
      </c>
      <c r="C326" s="4"/>
      <c r="D326" s="4" t="str">
        <f>VLOOKUP($J326,ASBVs!$A$2:$D$411,4,FALSE)</f>
        <v>220429</v>
      </c>
      <c r="E326" s="4"/>
      <c r="F326" s="4" t="str">
        <f>VLOOKUP($J326,ASBVs!$A$2:$H$411,8,FALSE)</f>
        <v>Twin</v>
      </c>
      <c r="G326" s="29"/>
      <c r="H326" s="30"/>
      <c r="I326" s="5" t="s">
        <v>3100</v>
      </c>
      <c r="J326" s="6">
        <v>37</v>
      </c>
    </row>
    <row r="327" spans="2:10" ht="13.35" customHeight="1">
      <c r="B327" s="7" t="s">
        <v>3101</v>
      </c>
      <c r="C327" s="19" t="str">
        <f>VLOOKUP($J326,ASBVs!$A$2:$F$411,6,FALSE)</f>
        <v>200242</v>
      </c>
      <c r="D327" s="20"/>
      <c r="E327" s="20"/>
      <c r="F327" s="7" t="s">
        <v>3102</v>
      </c>
      <c r="G327" s="21">
        <f>VLOOKUP($J326,ASBVs!$A$2:$G$411,7,FALSE)</f>
        <v>44682</v>
      </c>
      <c r="H327" s="21"/>
      <c r="I327" s="21"/>
      <c r="J327" s="22"/>
    </row>
    <row r="328" spans="2:10" ht="13.35" customHeight="1">
      <c r="B328" s="8" t="s">
        <v>0</v>
      </c>
      <c r="C328" s="9" t="s">
        <v>6</v>
      </c>
      <c r="D328" s="9" t="s">
        <v>2667</v>
      </c>
      <c r="E328" s="9" t="s">
        <v>2</v>
      </c>
      <c r="F328" s="9" t="s">
        <v>1</v>
      </c>
      <c r="G328" s="8" t="s">
        <v>3</v>
      </c>
      <c r="H328" s="8" t="s">
        <v>4</v>
      </c>
      <c r="I328" s="8" t="s">
        <v>5</v>
      </c>
      <c r="J328" s="8" t="s">
        <v>7</v>
      </c>
    </row>
    <row r="329" spans="2:10" ht="13.35" customHeight="1">
      <c r="B329" s="10" t="str">
        <f>VLOOKUP($J326,ASBVs!$A$2:$AE$411,9,FALSE)</f>
        <v>0.39</v>
      </c>
      <c r="C329" s="10" t="str">
        <f>VLOOKUP($J326,ASBVs!$A$2:$AE$411,11,FALSE)</f>
        <v>10.15</v>
      </c>
      <c r="D329" s="10" t="str">
        <f>VLOOKUP($J326,ASBVs!$A$2:$AE$411,13,FALSE)</f>
        <v>15.35</v>
      </c>
      <c r="E329" s="10" t="str">
        <f>VLOOKUP($J326,ASBVs!$A$2:$AE$411,17,FALSE)</f>
        <v>0.60</v>
      </c>
      <c r="F329" s="10" t="str">
        <f>VLOOKUP($J326,ASBVs!$A$2:$AE$411,15,FALSE)</f>
        <v>3.46</v>
      </c>
      <c r="G329" s="10" t="str">
        <f>VLOOKUP($J326,ASBVs!$A$2:$AE$411,19,FALSE)</f>
        <v>2.58</v>
      </c>
      <c r="H329" s="10" t="str">
        <f>VLOOKUP($J326,ASBVs!$A$2:$AE$411,21,FALSE)</f>
        <v>-0.25</v>
      </c>
      <c r="I329" s="10" t="str">
        <f>VLOOKUP($J326,ASBVs!$A$2:$AE$411,23,FALSE)</f>
        <v>1.43</v>
      </c>
      <c r="J329" s="10" t="str">
        <f>VLOOKUP($J326,ASBVs!$A$2:$AE$411,25,FALSE)</f>
        <v>3.10</v>
      </c>
    </row>
    <row r="330" spans="2:10" ht="13.35" customHeight="1">
      <c r="B330" s="10" t="str">
        <f>VLOOKUP($J326,ASBVs!$A$2:$AB$411,10,FALSE)</f>
        <v>64</v>
      </c>
      <c r="C330" s="10" t="str">
        <f>VLOOKUP($J326,ASBVs!$A$2:$AB$411,12,FALSE)</f>
        <v>68</v>
      </c>
      <c r="D330" s="10" t="str">
        <f>VLOOKUP($J326,ASBVs!$A$2:$AB$411,14,FALSE)</f>
        <v>68</v>
      </c>
      <c r="E330" s="10" t="str">
        <f>VLOOKUP($J326,ASBVs!$A$2:$AB$411,18,FALSE)</f>
        <v>68</v>
      </c>
      <c r="F330" s="10" t="str">
        <f>VLOOKUP($J326,ASBVs!$A$2:$AB$411,16,FALSE)</f>
        <v>70</v>
      </c>
      <c r="G330" s="10" t="str">
        <f>VLOOKUP($J326,ASBVs!$A$2:$AB$411,20,FALSE)</f>
        <v>58</v>
      </c>
      <c r="H330" s="10" t="str">
        <f>VLOOKUP($J326,ASBVs!$A$2:$AB$411,22,FALSE)</f>
        <v>47</v>
      </c>
      <c r="I330" s="10" t="str">
        <f>VLOOKUP($J326,ASBVs!$A$2:$AB$411,24,FALSE)</f>
        <v>47</v>
      </c>
      <c r="J330" s="10" t="str">
        <f>VLOOKUP($J326,ASBVs!$A$2:$AB$411,26,FALSE)</f>
        <v>54</v>
      </c>
    </row>
    <row r="331" spans="2:10" ht="13.35" customHeight="1">
      <c r="B331" s="11" t="s">
        <v>3103</v>
      </c>
      <c r="C331" s="11" t="s">
        <v>3091</v>
      </c>
      <c r="D331" s="11" t="s">
        <v>3104</v>
      </c>
      <c r="E331" s="23" t="s">
        <v>2623</v>
      </c>
      <c r="F331" s="23"/>
      <c r="G331" s="24" t="s">
        <v>3105</v>
      </c>
      <c r="H331" s="25"/>
      <c r="I331" s="23" t="s">
        <v>3106</v>
      </c>
      <c r="J331" s="23"/>
    </row>
    <row r="332" spans="2:10" ht="13.35" customHeight="1">
      <c r="B332" s="10" t="str">
        <f>VLOOKUP($J326,ASBVs!$A$2:$AE$411,29,FALSE)</f>
        <v>3</v>
      </c>
      <c r="C332" s="10" t="str">
        <f>VLOOKUP($J326,ASBVs!$A$2:$AE$411,30,FALSE)</f>
        <v>1</v>
      </c>
      <c r="D332" s="10" t="str">
        <f>VLOOKUP($J326,ASBVs!$A$2:$AE$411,31,FALSE)</f>
        <v>2</v>
      </c>
      <c r="E332" s="26" t="str">
        <f>VLOOKUP($J326,ASBVs!$A$2:$B$411,2,FALSE)</f>
        <v xml:space="preserve">Tradie </v>
      </c>
      <c r="F332" s="26"/>
      <c r="G332" s="27" t="str">
        <f>VLOOKUP($J326,ASBVs!$A$2:$AB$411,27,FALSE)</f>
        <v>142.48</v>
      </c>
      <c r="H332" s="25"/>
      <c r="I332" s="27" t="str">
        <f>VLOOKUP($J326,ASBVs!$A$2:$AB$411,28,FALSE)</f>
        <v>146.19</v>
      </c>
      <c r="J332" s="25"/>
    </row>
    <row r="333" spans="2:10" ht="13.35" customHeight="1">
      <c r="B333" s="28" t="s">
        <v>3107</v>
      </c>
      <c r="C333" s="28"/>
      <c r="D333" s="28"/>
      <c r="E333" s="28"/>
      <c r="F333" s="28"/>
      <c r="G333" s="28"/>
      <c r="H333" s="28" t="s">
        <v>3108</v>
      </c>
      <c r="I333" s="28"/>
      <c r="J333" s="28"/>
    </row>
    <row r="335" spans="2:10" ht="13.35" customHeight="1">
      <c r="B335" s="3" t="s">
        <v>3099</v>
      </c>
      <c r="C335" s="4"/>
      <c r="D335" s="4" t="str">
        <f>VLOOKUP($J335,ASBVs!$A$2:$D$411,4,FALSE)</f>
        <v>220789</v>
      </c>
      <c r="E335" s="4"/>
      <c r="F335" s="4" t="str">
        <f>VLOOKUP($J335,ASBVs!$A$2:$H$411,8,FALSE)</f>
        <v>Single</v>
      </c>
      <c r="G335" s="29"/>
      <c r="H335" s="30"/>
      <c r="I335" s="5" t="s">
        <v>3100</v>
      </c>
      <c r="J335" s="6">
        <v>38</v>
      </c>
    </row>
    <row r="336" spans="2:10" ht="13.35" customHeight="1">
      <c r="B336" s="7" t="s">
        <v>3101</v>
      </c>
      <c r="C336" s="19" t="str">
        <f>VLOOKUP($J335,ASBVs!$A$2:$F$411,6,FALSE)</f>
        <v>210751</v>
      </c>
      <c r="D336" s="20"/>
      <c r="E336" s="20"/>
      <c r="F336" s="7" t="s">
        <v>3102</v>
      </c>
      <c r="G336" s="21">
        <f>VLOOKUP($J335,ASBVs!$A$2:$G$411,7,FALSE)</f>
        <v>44687</v>
      </c>
      <c r="H336" s="21"/>
      <c r="I336" s="21"/>
      <c r="J336" s="22"/>
    </row>
    <row r="337" spans="2:10" ht="13.35" customHeight="1">
      <c r="B337" s="8" t="s">
        <v>0</v>
      </c>
      <c r="C337" s="9" t="s">
        <v>6</v>
      </c>
      <c r="D337" s="9" t="s">
        <v>2667</v>
      </c>
      <c r="E337" s="9" t="s">
        <v>2</v>
      </c>
      <c r="F337" s="9" t="s">
        <v>1</v>
      </c>
      <c r="G337" s="8" t="s">
        <v>3</v>
      </c>
      <c r="H337" s="8" t="s">
        <v>4</v>
      </c>
      <c r="I337" s="8" t="s">
        <v>5</v>
      </c>
      <c r="J337" s="8" t="s">
        <v>7</v>
      </c>
    </row>
    <row r="338" spans="2:10" ht="13.35" customHeight="1">
      <c r="B338" s="10" t="str">
        <f>VLOOKUP($J335,ASBVs!$A$2:$AE$411,9,FALSE)</f>
        <v>0.59</v>
      </c>
      <c r="C338" s="10" t="str">
        <f>VLOOKUP($J335,ASBVs!$A$2:$AE$411,11,FALSE)</f>
        <v>10.60</v>
      </c>
      <c r="D338" s="10" t="str">
        <f>VLOOKUP($J335,ASBVs!$A$2:$AE$411,13,FALSE)</f>
        <v>15.27</v>
      </c>
      <c r="E338" s="10" t="str">
        <f>VLOOKUP($J335,ASBVs!$A$2:$AE$411,17,FALSE)</f>
        <v>0.51</v>
      </c>
      <c r="F338" s="10" t="str">
        <f>VLOOKUP($J335,ASBVs!$A$2:$AE$411,15,FALSE)</f>
        <v>3.20</v>
      </c>
      <c r="G338" s="10" t="str">
        <f>VLOOKUP($J335,ASBVs!$A$2:$AE$411,19,FALSE)</f>
        <v>2.94</v>
      </c>
      <c r="H338" s="10" t="str">
        <f>VLOOKUP($J335,ASBVs!$A$2:$AE$411,21,FALSE)</f>
        <v>-0.21</v>
      </c>
      <c r="I338" s="10" t="str">
        <f>VLOOKUP($J335,ASBVs!$A$2:$AE$411,23,FALSE)</f>
        <v>1.75</v>
      </c>
      <c r="J338" s="10" t="str">
        <f>VLOOKUP($J335,ASBVs!$A$2:$AE$411,25,FALSE)</f>
        <v>2.86</v>
      </c>
    </row>
    <row r="339" spans="2:10" ht="13.35" customHeight="1">
      <c r="B339" s="10" t="str">
        <f>VLOOKUP($J335,ASBVs!$A$2:$AB$411,10,FALSE)</f>
        <v>60</v>
      </c>
      <c r="C339" s="10" t="str">
        <f>VLOOKUP($J335,ASBVs!$A$2:$AB$411,12,FALSE)</f>
        <v>63</v>
      </c>
      <c r="D339" s="10" t="str">
        <f>VLOOKUP($J335,ASBVs!$A$2:$AB$411,14,FALSE)</f>
        <v>64</v>
      </c>
      <c r="E339" s="10" t="str">
        <f>VLOOKUP($J335,ASBVs!$A$2:$AB$411,18,FALSE)</f>
        <v>64</v>
      </c>
      <c r="F339" s="10" t="str">
        <f>VLOOKUP($J335,ASBVs!$A$2:$AB$411,16,FALSE)</f>
        <v>67</v>
      </c>
      <c r="G339" s="10" t="str">
        <f>VLOOKUP($J335,ASBVs!$A$2:$AB$411,20,FALSE)</f>
        <v>54</v>
      </c>
      <c r="H339" s="10" t="str">
        <f>VLOOKUP($J335,ASBVs!$A$2:$AB$411,22,FALSE)</f>
        <v>44</v>
      </c>
      <c r="I339" s="10" t="str">
        <f>VLOOKUP($J335,ASBVs!$A$2:$AB$411,24,FALSE)</f>
        <v>44</v>
      </c>
      <c r="J339" s="10" t="str">
        <f>VLOOKUP($J335,ASBVs!$A$2:$AB$411,26,FALSE)</f>
        <v>50</v>
      </c>
    </row>
    <row r="340" spans="2:10" ht="13.35" customHeight="1">
      <c r="B340" s="11" t="s">
        <v>3103</v>
      </c>
      <c r="C340" s="11" t="s">
        <v>3091</v>
      </c>
      <c r="D340" s="11" t="s">
        <v>3104</v>
      </c>
      <c r="E340" s="23" t="s">
        <v>2623</v>
      </c>
      <c r="F340" s="23"/>
      <c r="G340" s="24" t="s">
        <v>3105</v>
      </c>
      <c r="H340" s="25"/>
      <c r="I340" s="23" t="s">
        <v>3106</v>
      </c>
      <c r="J340" s="23"/>
    </row>
    <row r="341" spans="2:10" ht="13.35" customHeight="1">
      <c r="B341" s="10" t="str">
        <f>VLOOKUP($J335,ASBVs!$A$2:$AE$411,29,FALSE)</f>
        <v>2</v>
      </c>
      <c r="C341" s="10" t="str">
        <f>VLOOKUP($J335,ASBVs!$A$2:$AE$411,30,FALSE)</f>
        <v>1</v>
      </c>
      <c r="D341" s="10" t="str">
        <f>VLOOKUP($J335,ASBVs!$A$2:$AE$411,31,FALSE)</f>
        <v>2</v>
      </c>
      <c r="E341" s="26" t="str">
        <f>VLOOKUP($J335,ASBVs!$A$2:$B$411,2,FALSE)</f>
        <v xml:space="preserve">Tradie </v>
      </c>
      <c r="F341" s="26"/>
      <c r="G341" s="27" t="str">
        <f>VLOOKUP($J335,ASBVs!$A$2:$AB$411,27,FALSE)</f>
        <v>142.82</v>
      </c>
      <c r="H341" s="25"/>
      <c r="I341" s="27" t="str">
        <f>VLOOKUP($J335,ASBVs!$A$2:$AB$411,28,FALSE)</f>
        <v>146.13</v>
      </c>
      <c r="J341" s="25"/>
    </row>
    <row r="342" spans="2:10" ht="13.35" customHeight="1">
      <c r="B342" s="28" t="s">
        <v>3107</v>
      </c>
      <c r="C342" s="28"/>
      <c r="D342" s="28"/>
      <c r="E342" s="28"/>
      <c r="F342" s="28"/>
      <c r="G342" s="28"/>
      <c r="H342" s="28" t="s">
        <v>3108</v>
      </c>
      <c r="I342" s="28"/>
      <c r="J342" s="28"/>
    </row>
    <row r="344" spans="2:10" ht="13.35" customHeight="1">
      <c r="B344" s="3" t="s">
        <v>3099</v>
      </c>
      <c r="C344" s="4"/>
      <c r="D344" s="4" t="str">
        <f>VLOOKUP($J344,ASBVs!$A$2:$D$411,4,FALSE)</f>
        <v>220435</v>
      </c>
      <c r="E344" s="4"/>
      <c r="F344" s="4" t="str">
        <f>VLOOKUP($J344,ASBVs!$A$2:$H$411,8,FALSE)</f>
        <v>Single</v>
      </c>
      <c r="G344" s="29"/>
      <c r="H344" s="30"/>
      <c r="I344" s="5" t="s">
        <v>3100</v>
      </c>
      <c r="J344" s="6">
        <v>39</v>
      </c>
    </row>
    <row r="345" spans="2:10" ht="13.35" customHeight="1">
      <c r="B345" s="7" t="s">
        <v>3101</v>
      </c>
      <c r="C345" s="19" t="str">
        <f>VLOOKUP($J344,ASBVs!$A$2:$F$411,6,FALSE)</f>
        <v>210174</v>
      </c>
      <c r="D345" s="20"/>
      <c r="E345" s="20"/>
      <c r="F345" s="7" t="s">
        <v>3102</v>
      </c>
      <c r="G345" s="21">
        <f>VLOOKUP($J344,ASBVs!$A$2:$G$411,7,FALSE)</f>
        <v>44682</v>
      </c>
      <c r="H345" s="21"/>
      <c r="I345" s="21"/>
      <c r="J345" s="22"/>
    </row>
    <row r="346" spans="2:10" ht="13.35" customHeight="1">
      <c r="B346" s="8" t="s">
        <v>0</v>
      </c>
      <c r="C346" s="9" t="s">
        <v>6</v>
      </c>
      <c r="D346" s="9" t="s">
        <v>2667</v>
      </c>
      <c r="E346" s="9" t="s">
        <v>2</v>
      </c>
      <c r="F346" s="9" t="s">
        <v>1</v>
      </c>
      <c r="G346" s="8" t="s">
        <v>3</v>
      </c>
      <c r="H346" s="8" t="s">
        <v>4</v>
      </c>
      <c r="I346" s="8" t="s">
        <v>5</v>
      </c>
      <c r="J346" s="8" t="s">
        <v>7</v>
      </c>
    </row>
    <row r="347" spans="2:10" ht="13.35" customHeight="1">
      <c r="B347" s="10" t="str">
        <f>VLOOKUP($J344,ASBVs!$A$2:$AE$411,9,FALSE)</f>
        <v>0.59</v>
      </c>
      <c r="C347" s="10" t="str">
        <f>VLOOKUP($J344,ASBVs!$A$2:$AE$411,11,FALSE)</f>
        <v>10.40</v>
      </c>
      <c r="D347" s="10" t="str">
        <f>VLOOKUP($J344,ASBVs!$A$2:$AE$411,13,FALSE)</f>
        <v>15.06</v>
      </c>
      <c r="E347" s="10" t="str">
        <f>VLOOKUP($J344,ASBVs!$A$2:$AE$411,17,FALSE)</f>
        <v>-0.61</v>
      </c>
      <c r="F347" s="10" t="str">
        <f>VLOOKUP($J344,ASBVs!$A$2:$AE$411,15,FALSE)</f>
        <v>2.77</v>
      </c>
      <c r="G347" s="10" t="str">
        <f>VLOOKUP($J344,ASBVs!$A$2:$AE$411,19,FALSE)</f>
        <v>4.46</v>
      </c>
      <c r="H347" s="10" t="str">
        <f>VLOOKUP($J344,ASBVs!$A$2:$AE$411,21,FALSE)</f>
        <v>-0.40</v>
      </c>
      <c r="I347" s="10" t="str">
        <f>VLOOKUP($J344,ASBVs!$A$2:$AE$411,23,FALSE)</f>
        <v>3.92</v>
      </c>
      <c r="J347" s="10" t="str">
        <f>VLOOKUP($J344,ASBVs!$A$2:$AE$411,25,FALSE)</f>
        <v>2.40</v>
      </c>
    </row>
    <row r="348" spans="2:10" ht="13.35" customHeight="1">
      <c r="B348" s="10" t="str">
        <f>VLOOKUP($J344,ASBVs!$A$2:$AB$411,10,FALSE)</f>
        <v>61</v>
      </c>
      <c r="C348" s="10" t="str">
        <f>VLOOKUP($J344,ASBVs!$A$2:$AB$411,12,FALSE)</f>
        <v>65</v>
      </c>
      <c r="D348" s="10" t="str">
        <f>VLOOKUP($J344,ASBVs!$A$2:$AB$411,14,FALSE)</f>
        <v>66</v>
      </c>
      <c r="E348" s="10" t="str">
        <f>VLOOKUP($J344,ASBVs!$A$2:$AB$411,18,FALSE)</f>
        <v>66</v>
      </c>
      <c r="F348" s="10" t="str">
        <f>VLOOKUP($J344,ASBVs!$A$2:$AB$411,16,FALSE)</f>
        <v>69</v>
      </c>
      <c r="G348" s="10" t="str">
        <f>VLOOKUP($J344,ASBVs!$A$2:$AB$411,20,FALSE)</f>
        <v>56</v>
      </c>
      <c r="H348" s="10" t="str">
        <f>VLOOKUP($J344,ASBVs!$A$2:$AB$411,22,FALSE)</f>
        <v>46</v>
      </c>
      <c r="I348" s="10" t="str">
        <f>VLOOKUP($J344,ASBVs!$A$2:$AB$411,24,FALSE)</f>
        <v>46</v>
      </c>
      <c r="J348" s="10" t="str">
        <f>VLOOKUP($J344,ASBVs!$A$2:$AB$411,26,FALSE)</f>
        <v>52</v>
      </c>
    </row>
    <row r="349" spans="2:10" ht="13.35" customHeight="1">
      <c r="B349" s="11" t="s">
        <v>3103</v>
      </c>
      <c r="C349" s="11" t="s">
        <v>3091</v>
      </c>
      <c r="D349" s="11" t="s">
        <v>3104</v>
      </c>
      <c r="E349" s="23" t="s">
        <v>2623</v>
      </c>
      <c r="F349" s="23"/>
      <c r="G349" s="24" t="s">
        <v>3105</v>
      </c>
      <c r="H349" s="25"/>
      <c r="I349" s="23" t="s">
        <v>3106</v>
      </c>
      <c r="J349" s="23"/>
    </row>
    <row r="350" spans="2:10" ht="13.35" customHeight="1">
      <c r="B350" s="10" t="str">
        <f>VLOOKUP($J344,ASBVs!$A$2:$AE$411,29,FALSE)</f>
        <v>3</v>
      </c>
      <c r="C350" s="10" t="str">
        <f>VLOOKUP($J344,ASBVs!$A$2:$AE$411,30,FALSE)</f>
        <v>3</v>
      </c>
      <c r="D350" s="10" t="str">
        <f>VLOOKUP($J344,ASBVs!$A$2:$AE$411,31,FALSE)</f>
        <v>3</v>
      </c>
      <c r="E350" s="26" t="str">
        <f>VLOOKUP($J344,ASBVs!$A$2:$B$411,2,FALSE)</f>
        <v xml:space="preserve">Tradie </v>
      </c>
      <c r="F350" s="26"/>
      <c r="G350" s="27" t="str">
        <f>VLOOKUP($J344,ASBVs!$A$2:$AB$411,27,FALSE)</f>
        <v>140.71</v>
      </c>
      <c r="H350" s="25"/>
      <c r="I350" s="27" t="str">
        <f>VLOOKUP($J344,ASBVs!$A$2:$AB$411,28,FALSE)</f>
        <v>146.06</v>
      </c>
      <c r="J350" s="25"/>
    </row>
    <row r="351" spans="2:10" ht="13.35" customHeight="1">
      <c r="B351" s="28" t="s">
        <v>3107</v>
      </c>
      <c r="C351" s="28"/>
      <c r="D351" s="28"/>
      <c r="E351" s="28"/>
      <c r="F351" s="28"/>
      <c r="G351" s="28"/>
      <c r="H351" s="28" t="s">
        <v>3108</v>
      </c>
      <c r="I351" s="28"/>
      <c r="J351" s="28"/>
    </row>
    <row r="353" spans="2:10" ht="13.35" customHeight="1">
      <c r="B353" s="3" t="s">
        <v>3099</v>
      </c>
      <c r="C353" s="4"/>
      <c r="D353" s="4" t="str">
        <f>VLOOKUP($J353,ASBVs!$A$2:$D$411,4,FALSE)</f>
        <v>221067</v>
      </c>
      <c r="E353" s="4"/>
      <c r="F353" s="4" t="str">
        <f>VLOOKUP($J353,ASBVs!$A$2:$H$411,8,FALSE)</f>
        <v>Single</v>
      </c>
      <c r="G353" s="29"/>
      <c r="H353" s="30"/>
      <c r="I353" s="5" t="s">
        <v>3100</v>
      </c>
      <c r="J353" s="6">
        <v>40</v>
      </c>
    </row>
    <row r="354" spans="2:10" ht="13.35" customHeight="1">
      <c r="B354" s="7" t="s">
        <v>3101</v>
      </c>
      <c r="C354" s="19" t="str">
        <f>VLOOKUP($J353,ASBVs!$A$2:$F$411,6,FALSE)</f>
        <v>200887</v>
      </c>
      <c r="D354" s="20"/>
      <c r="E354" s="20"/>
      <c r="F354" s="7" t="s">
        <v>3102</v>
      </c>
      <c r="G354" s="21">
        <f>VLOOKUP($J353,ASBVs!$A$2:$G$411,7,FALSE)</f>
        <v>44704</v>
      </c>
      <c r="H354" s="21"/>
      <c r="I354" s="21"/>
      <c r="J354" s="22"/>
    </row>
    <row r="355" spans="2:10" ht="13.35" customHeight="1">
      <c r="B355" s="8" t="s">
        <v>0</v>
      </c>
      <c r="C355" s="9" t="s">
        <v>6</v>
      </c>
      <c r="D355" s="9" t="s">
        <v>2667</v>
      </c>
      <c r="E355" s="9" t="s">
        <v>2</v>
      </c>
      <c r="F355" s="9" t="s">
        <v>1</v>
      </c>
      <c r="G355" s="8" t="s">
        <v>3</v>
      </c>
      <c r="H355" s="8" t="s">
        <v>4</v>
      </c>
      <c r="I355" s="8" t="s">
        <v>5</v>
      </c>
      <c r="J355" s="8" t="s">
        <v>7</v>
      </c>
    </row>
    <row r="356" spans="2:10" ht="13.35" customHeight="1">
      <c r="B356" s="10" t="str">
        <f>VLOOKUP($J353,ASBVs!$A$2:$AE$411,9,FALSE)</f>
        <v>0.52</v>
      </c>
      <c r="C356" s="10" t="str">
        <f>VLOOKUP($J353,ASBVs!$A$2:$AE$411,11,FALSE)</f>
        <v>9.35</v>
      </c>
      <c r="D356" s="10" t="str">
        <f>VLOOKUP($J353,ASBVs!$A$2:$AE$411,13,FALSE)</f>
        <v>13.56</v>
      </c>
      <c r="E356" s="10" t="str">
        <f>VLOOKUP($J353,ASBVs!$A$2:$AE$411,17,FALSE)</f>
        <v>-0.34</v>
      </c>
      <c r="F356" s="10" t="str">
        <f>VLOOKUP($J353,ASBVs!$A$2:$AE$411,15,FALSE)</f>
        <v>3.93</v>
      </c>
      <c r="G356" s="10" t="str">
        <f>VLOOKUP($J353,ASBVs!$A$2:$AE$411,19,FALSE)</f>
        <v>4.03</v>
      </c>
      <c r="H356" s="10" t="str">
        <f>VLOOKUP($J353,ASBVs!$A$2:$AE$411,21,FALSE)</f>
        <v>-0.59</v>
      </c>
      <c r="I356" s="10" t="str">
        <f>VLOOKUP($J353,ASBVs!$A$2:$AE$411,23,FALSE)</f>
        <v>1.49</v>
      </c>
      <c r="J356" s="10" t="str">
        <f>VLOOKUP($J353,ASBVs!$A$2:$AE$411,25,FALSE)</f>
        <v>3.09</v>
      </c>
    </row>
    <row r="357" spans="2:10" ht="13.35" customHeight="1">
      <c r="B357" s="10" t="str">
        <f>VLOOKUP($J353,ASBVs!$A$2:$AB$411,10,FALSE)</f>
        <v>62</v>
      </c>
      <c r="C357" s="10" t="str">
        <f>VLOOKUP($J353,ASBVs!$A$2:$AB$411,12,FALSE)</f>
        <v>65</v>
      </c>
      <c r="D357" s="10" t="str">
        <f>VLOOKUP($J353,ASBVs!$A$2:$AB$411,14,FALSE)</f>
        <v>63</v>
      </c>
      <c r="E357" s="10" t="str">
        <f>VLOOKUP($J353,ASBVs!$A$2:$AB$411,18,FALSE)</f>
        <v>65</v>
      </c>
      <c r="F357" s="10" t="str">
        <f>VLOOKUP($J353,ASBVs!$A$2:$AB$411,16,FALSE)</f>
        <v>67</v>
      </c>
      <c r="G357" s="10" t="str">
        <f>VLOOKUP($J353,ASBVs!$A$2:$AB$411,20,FALSE)</f>
        <v>58</v>
      </c>
      <c r="H357" s="10" t="str">
        <f>VLOOKUP($J353,ASBVs!$A$2:$AB$411,22,FALSE)</f>
        <v>50</v>
      </c>
      <c r="I357" s="10" t="str">
        <f>VLOOKUP($J353,ASBVs!$A$2:$AB$411,24,FALSE)</f>
        <v>49</v>
      </c>
      <c r="J357" s="10" t="str">
        <f>VLOOKUP($J353,ASBVs!$A$2:$AB$411,26,FALSE)</f>
        <v>53</v>
      </c>
    </row>
    <row r="358" spans="2:10" ht="13.35" customHeight="1">
      <c r="B358" s="11" t="s">
        <v>3103</v>
      </c>
      <c r="C358" s="11" t="s">
        <v>3091</v>
      </c>
      <c r="D358" s="11" t="s">
        <v>3104</v>
      </c>
      <c r="E358" s="23" t="s">
        <v>2623</v>
      </c>
      <c r="F358" s="23"/>
      <c r="G358" s="24" t="s">
        <v>3105</v>
      </c>
      <c r="H358" s="25"/>
      <c r="I358" s="23" t="s">
        <v>3106</v>
      </c>
      <c r="J358" s="23"/>
    </row>
    <row r="359" spans="2:10" ht="13.35" customHeight="1">
      <c r="B359" s="10" t="str">
        <f>VLOOKUP($J353,ASBVs!$A$2:$AE$411,29,FALSE)</f>
        <v>2</v>
      </c>
      <c r="C359" s="10" t="str">
        <f>VLOOKUP($J353,ASBVs!$A$2:$AE$411,30,FALSE)</f>
        <v>2</v>
      </c>
      <c r="D359" s="10" t="str">
        <f>VLOOKUP($J353,ASBVs!$A$2:$AE$411,31,FALSE)</f>
        <v>2</v>
      </c>
      <c r="E359" s="26" t="str">
        <f>VLOOKUP($J353,ASBVs!$A$2:$B$411,2,FALSE)</f>
        <v xml:space="preserve">Dorset </v>
      </c>
      <c r="F359" s="26"/>
      <c r="G359" s="27" t="str">
        <f>VLOOKUP($J353,ASBVs!$A$2:$AB$411,27,FALSE)</f>
        <v>147.15</v>
      </c>
      <c r="H359" s="25"/>
      <c r="I359" s="27" t="str">
        <f>VLOOKUP($J353,ASBVs!$A$2:$AB$411,28,FALSE)</f>
        <v>154.61</v>
      </c>
      <c r="J359" s="25"/>
    </row>
    <row r="360" spans="2:10" ht="13.35" customHeight="1">
      <c r="B360" s="28" t="s">
        <v>3107</v>
      </c>
      <c r="C360" s="28"/>
      <c r="D360" s="28"/>
      <c r="E360" s="28"/>
      <c r="F360" s="28"/>
      <c r="G360" s="28"/>
      <c r="H360" s="28" t="s">
        <v>3108</v>
      </c>
      <c r="I360" s="28"/>
      <c r="J360" s="28"/>
    </row>
    <row r="362" spans="2:10" ht="13.35" customHeight="1">
      <c r="B362" s="3" t="s">
        <v>3099</v>
      </c>
      <c r="C362" s="4"/>
      <c r="D362" s="4" t="str">
        <f>VLOOKUP($J362,ASBVs!$A$2:$D$411,4,FALSE)</f>
        <v>220109</v>
      </c>
      <c r="E362" s="4"/>
      <c r="F362" s="4" t="str">
        <f>VLOOKUP($J362,ASBVs!$A$2:$H$411,8,FALSE)</f>
        <v>Twin</v>
      </c>
      <c r="G362" s="29"/>
      <c r="H362" s="30"/>
      <c r="I362" s="5" t="s">
        <v>3100</v>
      </c>
      <c r="J362" s="6">
        <v>41</v>
      </c>
    </row>
    <row r="363" spans="2:10" ht="13.35" customHeight="1">
      <c r="B363" s="7" t="s">
        <v>3101</v>
      </c>
      <c r="C363" s="19" t="str">
        <f>VLOOKUP($J362,ASBVs!$A$2:$F$411,6,FALSE)</f>
        <v>210613</v>
      </c>
      <c r="D363" s="20"/>
      <c r="E363" s="20"/>
      <c r="F363" s="7" t="s">
        <v>3102</v>
      </c>
      <c r="G363" s="21">
        <f>VLOOKUP($J362,ASBVs!$A$2:$G$411,7,FALSE)</f>
        <v>44677</v>
      </c>
      <c r="H363" s="21"/>
      <c r="I363" s="21"/>
      <c r="J363" s="22"/>
    </row>
    <row r="364" spans="2:10" ht="13.35" customHeight="1">
      <c r="B364" s="8" t="s">
        <v>0</v>
      </c>
      <c r="C364" s="9" t="s">
        <v>6</v>
      </c>
      <c r="D364" s="9" t="s">
        <v>2667</v>
      </c>
      <c r="E364" s="9" t="s">
        <v>2</v>
      </c>
      <c r="F364" s="9" t="s">
        <v>1</v>
      </c>
      <c r="G364" s="8" t="s">
        <v>3</v>
      </c>
      <c r="H364" s="8" t="s">
        <v>4</v>
      </c>
      <c r="I364" s="8" t="s">
        <v>5</v>
      </c>
      <c r="J364" s="8" t="s">
        <v>7</v>
      </c>
    </row>
    <row r="365" spans="2:10" ht="13.35" customHeight="1">
      <c r="B365" s="10" t="str">
        <f>VLOOKUP($J362,ASBVs!$A$2:$AE$411,9,FALSE)</f>
        <v>0.39</v>
      </c>
      <c r="C365" s="10" t="str">
        <f>VLOOKUP($J362,ASBVs!$A$2:$AE$411,11,FALSE)</f>
        <v>10.74</v>
      </c>
      <c r="D365" s="10" t="str">
        <f>VLOOKUP($J362,ASBVs!$A$2:$AE$411,13,FALSE)</f>
        <v>15.73</v>
      </c>
      <c r="E365" s="10" t="str">
        <f>VLOOKUP($J362,ASBVs!$A$2:$AE$411,17,FALSE)</f>
        <v>0.04</v>
      </c>
      <c r="F365" s="10" t="str">
        <f>VLOOKUP($J362,ASBVs!$A$2:$AE$411,15,FALSE)</f>
        <v>3.63</v>
      </c>
      <c r="G365" s="10" t="str">
        <f>VLOOKUP($J362,ASBVs!$A$2:$AE$411,19,FALSE)</f>
        <v>3.96</v>
      </c>
      <c r="H365" s="10" t="str">
        <f>VLOOKUP($J362,ASBVs!$A$2:$AE$411,21,FALSE)</f>
        <v>-0.35</v>
      </c>
      <c r="I365" s="10" t="str">
        <f>VLOOKUP($J362,ASBVs!$A$2:$AE$411,23,FALSE)</f>
        <v>2.69</v>
      </c>
      <c r="J365" s="10" t="str">
        <f>VLOOKUP($J362,ASBVs!$A$2:$AE$411,25,FALSE)</f>
        <v>2.95</v>
      </c>
    </row>
    <row r="366" spans="2:10" ht="13.35" customHeight="1">
      <c r="B366" s="10" t="str">
        <f>VLOOKUP($J362,ASBVs!$A$2:$AB$411,10,FALSE)</f>
        <v>62</v>
      </c>
      <c r="C366" s="10" t="str">
        <f>VLOOKUP($J362,ASBVs!$A$2:$AB$411,12,FALSE)</f>
        <v>65</v>
      </c>
      <c r="D366" s="10" t="str">
        <f>VLOOKUP($J362,ASBVs!$A$2:$AB$411,14,FALSE)</f>
        <v>66</v>
      </c>
      <c r="E366" s="10" t="str">
        <f>VLOOKUP($J362,ASBVs!$A$2:$AB$411,18,FALSE)</f>
        <v>66</v>
      </c>
      <c r="F366" s="10" t="str">
        <f>VLOOKUP($J362,ASBVs!$A$2:$AB$411,16,FALSE)</f>
        <v>68</v>
      </c>
      <c r="G366" s="10" t="str">
        <f>VLOOKUP($J362,ASBVs!$A$2:$AB$411,20,FALSE)</f>
        <v>56</v>
      </c>
      <c r="H366" s="10" t="str">
        <f>VLOOKUP($J362,ASBVs!$A$2:$AB$411,22,FALSE)</f>
        <v>47</v>
      </c>
      <c r="I366" s="10" t="str">
        <f>VLOOKUP($J362,ASBVs!$A$2:$AB$411,24,FALSE)</f>
        <v>47</v>
      </c>
      <c r="J366" s="10" t="str">
        <f>VLOOKUP($J362,ASBVs!$A$2:$AB$411,26,FALSE)</f>
        <v>52</v>
      </c>
    </row>
    <row r="367" spans="2:10" ht="13.35" customHeight="1">
      <c r="B367" s="11" t="s">
        <v>3103</v>
      </c>
      <c r="C367" s="11" t="s">
        <v>3091</v>
      </c>
      <c r="D367" s="11" t="s">
        <v>3104</v>
      </c>
      <c r="E367" s="23" t="s">
        <v>2623</v>
      </c>
      <c r="F367" s="23"/>
      <c r="G367" s="24" t="s">
        <v>3105</v>
      </c>
      <c r="H367" s="25"/>
      <c r="I367" s="23" t="s">
        <v>3106</v>
      </c>
      <c r="J367" s="23"/>
    </row>
    <row r="368" spans="2:10" ht="13.35" customHeight="1">
      <c r="B368" s="10" t="str">
        <f>VLOOKUP($J362,ASBVs!$A$2:$AE$411,29,FALSE)</f>
        <v>3</v>
      </c>
      <c r="C368" s="10" t="str">
        <f>VLOOKUP($J362,ASBVs!$A$2:$AE$411,30,FALSE)</f>
        <v>2</v>
      </c>
      <c r="D368" s="10" t="str">
        <f>VLOOKUP($J362,ASBVs!$A$2:$AE$411,31,FALSE)</f>
        <v>3</v>
      </c>
      <c r="E368" s="26" t="str">
        <f>VLOOKUP($J362,ASBVs!$A$2:$B$411,2,FALSE)</f>
        <v xml:space="preserve">Dorset </v>
      </c>
      <c r="F368" s="26"/>
      <c r="G368" s="27" t="str">
        <f>VLOOKUP($J362,ASBVs!$A$2:$AB$411,27,FALSE)</f>
        <v>149.35</v>
      </c>
      <c r="H368" s="25"/>
      <c r="I368" s="27" t="str">
        <f>VLOOKUP($J362,ASBVs!$A$2:$AB$411,28,FALSE)</f>
        <v>154.11</v>
      </c>
      <c r="J368" s="25"/>
    </row>
    <row r="369" spans="2:10" ht="13.35" customHeight="1">
      <c r="B369" s="28" t="s">
        <v>3107</v>
      </c>
      <c r="C369" s="28"/>
      <c r="D369" s="28"/>
      <c r="E369" s="28"/>
      <c r="F369" s="28"/>
      <c r="G369" s="28"/>
      <c r="H369" s="28" t="s">
        <v>3108</v>
      </c>
      <c r="I369" s="28"/>
      <c r="J369" s="28"/>
    </row>
    <row r="371" spans="2:10" ht="13.35" customHeight="1">
      <c r="B371" s="3" t="s">
        <v>3099</v>
      </c>
      <c r="C371" s="4"/>
      <c r="D371" s="4" t="str">
        <f>VLOOKUP($J371,ASBVs!$A$2:$D$411,4,FALSE)</f>
        <v>220081</v>
      </c>
      <c r="E371" s="4"/>
      <c r="F371" s="4" t="str">
        <f>VLOOKUP($J371,ASBVs!$A$2:$H$411,8,FALSE)</f>
        <v>Twin</v>
      </c>
      <c r="G371" s="29" t="str">
        <f>VLOOKUP($J371,ASBVs!$A$2:$AF$411,32,FALSE)</f>
        <v>«««««</v>
      </c>
      <c r="H371" s="30"/>
      <c r="I371" s="5" t="s">
        <v>3100</v>
      </c>
      <c r="J371" s="6">
        <v>42</v>
      </c>
    </row>
    <row r="372" spans="2:10" ht="13.35" customHeight="1">
      <c r="B372" s="7" t="s">
        <v>3101</v>
      </c>
      <c r="C372" s="19" t="str">
        <f>VLOOKUP($J371,ASBVs!$A$2:$F$411,6,FALSE)</f>
        <v>201040</v>
      </c>
      <c r="D372" s="20"/>
      <c r="E372" s="20"/>
      <c r="F372" s="7" t="s">
        <v>3102</v>
      </c>
      <c r="G372" s="21">
        <f>VLOOKUP($J371,ASBVs!$A$2:$G$411,7,FALSE)</f>
        <v>44676</v>
      </c>
      <c r="H372" s="21"/>
      <c r="I372" s="21"/>
      <c r="J372" s="22"/>
    </row>
    <row r="373" spans="2:10" ht="13.35" customHeight="1">
      <c r="B373" s="8" t="s">
        <v>0</v>
      </c>
      <c r="C373" s="9" t="s">
        <v>6</v>
      </c>
      <c r="D373" s="9" t="s">
        <v>2667</v>
      </c>
      <c r="E373" s="9" t="s">
        <v>2</v>
      </c>
      <c r="F373" s="9" t="s">
        <v>1</v>
      </c>
      <c r="G373" s="8" t="s">
        <v>3</v>
      </c>
      <c r="H373" s="8" t="s">
        <v>4</v>
      </c>
      <c r="I373" s="8" t="s">
        <v>5</v>
      </c>
      <c r="J373" s="8" t="s">
        <v>7</v>
      </c>
    </row>
    <row r="374" spans="2:10" ht="13.35" customHeight="1">
      <c r="B374" s="10" t="str">
        <f>VLOOKUP($J371,ASBVs!$A$2:$AE$411,9,FALSE)</f>
        <v>0.36</v>
      </c>
      <c r="C374" s="10" t="str">
        <f>VLOOKUP($J371,ASBVs!$A$2:$AE$411,11,FALSE)</f>
        <v>10.07</v>
      </c>
      <c r="D374" s="10" t="str">
        <f>VLOOKUP($J371,ASBVs!$A$2:$AE$411,13,FALSE)</f>
        <v>14.62</v>
      </c>
      <c r="E374" s="10" t="str">
        <f>VLOOKUP($J371,ASBVs!$A$2:$AE$411,17,FALSE)</f>
        <v>-0.35</v>
      </c>
      <c r="F374" s="10" t="str">
        <f>VLOOKUP($J371,ASBVs!$A$2:$AE$411,15,FALSE)</f>
        <v>2.91</v>
      </c>
      <c r="G374" s="10" t="str">
        <f>VLOOKUP($J371,ASBVs!$A$2:$AE$411,19,FALSE)</f>
        <v>3.76</v>
      </c>
      <c r="H374" s="10" t="str">
        <f>VLOOKUP($J371,ASBVs!$A$2:$AE$411,21,FALSE)</f>
        <v>-0.07</v>
      </c>
      <c r="I374" s="10" t="str">
        <f>VLOOKUP($J371,ASBVs!$A$2:$AE$411,23,FALSE)</f>
        <v>0.59</v>
      </c>
      <c r="J374" s="10" t="str">
        <f>VLOOKUP($J371,ASBVs!$A$2:$AE$411,25,FALSE)</f>
        <v>2.55</v>
      </c>
    </row>
    <row r="375" spans="2:10" ht="13.35" customHeight="1">
      <c r="B375" s="10" t="str">
        <f>VLOOKUP($J371,ASBVs!$A$2:$AB$411,10,FALSE)</f>
        <v>61</v>
      </c>
      <c r="C375" s="10" t="str">
        <f>VLOOKUP($J371,ASBVs!$A$2:$AB$411,12,FALSE)</f>
        <v>65</v>
      </c>
      <c r="D375" s="10" t="str">
        <f>VLOOKUP($J371,ASBVs!$A$2:$AB$411,14,FALSE)</f>
        <v>66</v>
      </c>
      <c r="E375" s="10" t="str">
        <f>VLOOKUP($J371,ASBVs!$A$2:$AB$411,18,FALSE)</f>
        <v>67</v>
      </c>
      <c r="F375" s="10" t="str">
        <f>VLOOKUP($J371,ASBVs!$A$2:$AB$411,16,FALSE)</f>
        <v>69</v>
      </c>
      <c r="G375" s="10" t="str">
        <f>VLOOKUP($J371,ASBVs!$A$2:$AB$411,20,FALSE)</f>
        <v>56</v>
      </c>
      <c r="H375" s="10" t="str">
        <f>VLOOKUP($J371,ASBVs!$A$2:$AB$411,22,FALSE)</f>
        <v>48</v>
      </c>
      <c r="I375" s="10" t="str">
        <f>VLOOKUP($J371,ASBVs!$A$2:$AB$411,24,FALSE)</f>
        <v>47</v>
      </c>
      <c r="J375" s="10" t="str">
        <f>VLOOKUP($J371,ASBVs!$A$2:$AB$411,26,FALSE)</f>
        <v>53</v>
      </c>
    </row>
    <row r="376" spans="2:10" ht="13.35" customHeight="1">
      <c r="B376" s="11" t="s">
        <v>3103</v>
      </c>
      <c r="C376" s="11" t="s">
        <v>3091</v>
      </c>
      <c r="D376" s="11" t="s">
        <v>3104</v>
      </c>
      <c r="E376" s="23" t="s">
        <v>2623</v>
      </c>
      <c r="F376" s="23"/>
      <c r="G376" s="24" t="s">
        <v>3105</v>
      </c>
      <c r="H376" s="25"/>
      <c r="I376" s="23" t="s">
        <v>3106</v>
      </c>
      <c r="J376" s="23"/>
    </row>
    <row r="377" spans="2:10" ht="13.35" customHeight="1">
      <c r="B377" s="10" t="str">
        <f>VLOOKUP($J371,ASBVs!$A$2:$AE$411,29,FALSE)</f>
        <v>1</v>
      </c>
      <c r="C377" s="10" t="str">
        <f>VLOOKUP($J371,ASBVs!$A$2:$AE$411,30,FALSE)</f>
        <v>1</v>
      </c>
      <c r="D377" s="10" t="str">
        <f>VLOOKUP($J371,ASBVs!$A$2:$AE$411,31,FALSE)</f>
        <v>1</v>
      </c>
      <c r="E377" s="26" t="str">
        <f>VLOOKUP($J371,ASBVs!$A$2:$B$411,2,FALSE)</f>
        <v xml:space="preserve">Dorset </v>
      </c>
      <c r="F377" s="26"/>
      <c r="G377" s="27" t="str">
        <f>VLOOKUP($J371,ASBVs!$A$2:$AB$411,27,FALSE)</f>
        <v>150.58</v>
      </c>
      <c r="H377" s="25"/>
      <c r="I377" s="27" t="str">
        <f>VLOOKUP($J371,ASBVs!$A$2:$AB$411,28,FALSE)</f>
        <v>152.10</v>
      </c>
      <c r="J377" s="25"/>
    </row>
    <row r="378" spans="2:10" ht="13.35" customHeight="1">
      <c r="B378" s="28" t="s">
        <v>3107</v>
      </c>
      <c r="C378" s="28"/>
      <c r="D378" s="28"/>
      <c r="E378" s="28"/>
      <c r="F378" s="28"/>
      <c r="G378" s="28"/>
      <c r="H378" s="28" t="s">
        <v>3108</v>
      </c>
      <c r="I378" s="28"/>
      <c r="J378" s="28"/>
    </row>
    <row r="380" spans="2:10" ht="13.35" customHeight="1">
      <c r="B380" s="3" t="s">
        <v>3099</v>
      </c>
      <c r="C380" s="4"/>
      <c r="D380" s="4" t="str">
        <f>VLOOKUP($J380,ASBVs!$A$2:$D$411,4,FALSE)</f>
        <v>220504</v>
      </c>
      <c r="E380" s="4"/>
      <c r="F380" s="4" t="str">
        <f>VLOOKUP($J380,ASBVs!$A$2:$H$411,8,FALSE)</f>
        <v>Twin</v>
      </c>
      <c r="G380" s="29" t="str">
        <f>VLOOKUP($J380,ASBVs!$A$2:$AF$411,32,FALSE)</f>
        <v>«««««</v>
      </c>
      <c r="H380" s="30"/>
      <c r="I380" s="5" t="s">
        <v>3100</v>
      </c>
      <c r="J380" s="6">
        <v>43</v>
      </c>
    </row>
    <row r="381" spans="2:10" ht="13.35" customHeight="1">
      <c r="B381" s="7" t="s">
        <v>3101</v>
      </c>
      <c r="C381" s="19" t="str">
        <f>VLOOKUP($J380,ASBVs!$A$2:$F$411,6,FALSE)</f>
        <v>201040</v>
      </c>
      <c r="D381" s="20"/>
      <c r="E381" s="20"/>
      <c r="F381" s="7" t="s">
        <v>3102</v>
      </c>
      <c r="G381" s="21">
        <f>VLOOKUP($J380,ASBVs!$A$2:$G$411,7,FALSE)</f>
        <v>44682</v>
      </c>
      <c r="H381" s="21"/>
      <c r="I381" s="21"/>
      <c r="J381" s="22"/>
    </row>
    <row r="382" spans="2:10" ht="13.35" customHeight="1">
      <c r="B382" s="8" t="s">
        <v>0</v>
      </c>
      <c r="C382" s="9" t="s">
        <v>6</v>
      </c>
      <c r="D382" s="9" t="s">
        <v>2667</v>
      </c>
      <c r="E382" s="9" t="s">
        <v>2</v>
      </c>
      <c r="F382" s="9" t="s">
        <v>1</v>
      </c>
      <c r="G382" s="8" t="s">
        <v>3</v>
      </c>
      <c r="H382" s="8" t="s">
        <v>4</v>
      </c>
      <c r="I382" s="8" t="s">
        <v>5</v>
      </c>
      <c r="J382" s="8" t="s">
        <v>7</v>
      </c>
    </row>
    <row r="383" spans="2:10" ht="13.35" customHeight="1">
      <c r="B383" s="10" t="str">
        <f>VLOOKUP($J380,ASBVs!$A$2:$AE$411,9,FALSE)</f>
        <v>0.51</v>
      </c>
      <c r="C383" s="10" t="str">
        <f>VLOOKUP($J380,ASBVs!$A$2:$AE$411,11,FALSE)</f>
        <v>10.29</v>
      </c>
      <c r="D383" s="10" t="str">
        <f>VLOOKUP($J380,ASBVs!$A$2:$AE$411,13,FALSE)</f>
        <v>15.14</v>
      </c>
      <c r="E383" s="10" t="str">
        <f>VLOOKUP($J380,ASBVs!$A$2:$AE$411,17,FALSE)</f>
        <v>0.33</v>
      </c>
      <c r="F383" s="10" t="str">
        <f>VLOOKUP($J380,ASBVs!$A$2:$AE$411,15,FALSE)</f>
        <v>3.25</v>
      </c>
      <c r="G383" s="10" t="str">
        <f>VLOOKUP($J380,ASBVs!$A$2:$AE$411,19,FALSE)</f>
        <v>3.28</v>
      </c>
      <c r="H383" s="10" t="str">
        <f>VLOOKUP($J380,ASBVs!$A$2:$AE$411,21,FALSE)</f>
        <v>-0.12</v>
      </c>
      <c r="I383" s="10" t="str">
        <f>VLOOKUP($J380,ASBVs!$A$2:$AE$411,23,FALSE)</f>
        <v>0.89</v>
      </c>
      <c r="J383" s="10" t="str">
        <f>VLOOKUP($J380,ASBVs!$A$2:$AE$411,25,FALSE)</f>
        <v>2.80</v>
      </c>
    </row>
    <row r="384" spans="2:10" ht="13.35" customHeight="1">
      <c r="B384" s="10" t="str">
        <f>VLOOKUP($J380,ASBVs!$A$2:$AB$411,10,FALSE)</f>
        <v>62</v>
      </c>
      <c r="C384" s="10" t="str">
        <f>VLOOKUP($J380,ASBVs!$A$2:$AB$411,12,FALSE)</f>
        <v>66</v>
      </c>
      <c r="D384" s="10" t="str">
        <f>VLOOKUP($J380,ASBVs!$A$2:$AB$411,14,FALSE)</f>
        <v>67</v>
      </c>
      <c r="E384" s="10" t="str">
        <f>VLOOKUP($J380,ASBVs!$A$2:$AB$411,18,FALSE)</f>
        <v>67</v>
      </c>
      <c r="F384" s="10" t="str">
        <f>VLOOKUP($J380,ASBVs!$A$2:$AB$411,16,FALSE)</f>
        <v>69</v>
      </c>
      <c r="G384" s="10" t="str">
        <f>VLOOKUP($J380,ASBVs!$A$2:$AB$411,20,FALSE)</f>
        <v>57</v>
      </c>
      <c r="H384" s="10" t="str">
        <f>VLOOKUP($J380,ASBVs!$A$2:$AB$411,22,FALSE)</f>
        <v>47</v>
      </c>
      <c r="I384" s="10" t="str">
        <f>VLOOKUP($J380,ASBVs!$A$2:$AB$411,24,FALSE)</f>
        <v>47</v>
      </c>
      <c r="J384" s="10" t="str">
        <f>VLOOKUP($J380,ASBVs!$A$2:$AB$411,26,FALSE)</f>
        <v>53</v>
      </c>
    </row>
    <row r="385" spans="2:10" ht="13.35" customHeight="1">
      <c r="B385" s="11" t="s">
        <v>3103</v>
      </c>
      <c r="C385" s="11" t="s">
        <v>3091</v>
      </c>
      <c r="D385" s="11" t="s">
        <v>3104</v>
      </c>
      <c r="E385" s="23" t="s">
        <v>2623</v>
      </c>
      <c r="F385" s="23"/>
      <c r="G385" s="24" t="s">
        <v>3105</v>
      </c>
      <c r="H385" s="25"/>
      <c r="I385" s="23" t="s">
        <v>3106</v>
      </c>
      <c r="J385" s="23"/>
    </row>
    <row r="386" spans="2:10" ht="13.35" customHeight="1">
      <c r="B386" s="10" t="str">
        <f>VLOOKUP($J380,ASBVs!$A$2:$AE$411,29,FALSE)</f>
        <v>2</v>
      </c>
      <c r="C386" s="10" t="str">
        <f>VLOOKUP($J380,ASBVs!$A$2:$AE$411,30,FALSE)</f>
        <v>3</v>
      </c>
      <c r="D386" s="10" t="str">
        <f>VLOOKUP($J380,ASBVs!$A$2:$AE$411,31,FALSE)</f>
        <v>2</v>
      </c>
      <c r="E386" s="26" t="str">
        <f>VLOOKUP($J380,ASBVs!$A$2:$B$411,2,FALSE)</f>
        <v xml:space="preserve">Dorset </v>
      </c>
      <c r="F386" s="26"/>
      <c r="G386" s="27" t="str">
        <f>VLOOKUP($J380,ASBVs!$A$2:$AB$411,27,FALSE)</f>
        <v>148.71</v>
      </c>
      <c r="H386" s="25"/>
      <c r="I386" s="27" t="str">
        <f>VLOOKUP($J380,ASBVs!$A$2:$AB$411,28,FALSE)</f>
        <v>150.95</v>
      </c>
      <c r="J386" s="25"/>
    </row>
    <row r="387" spans="2:10" ht="13.35" customHeight="1">
      <c r="B387" s="28" t="s">
        <v>3107</v>
      </c>
      <c r="C387" s="28"/>
      <c r="D387" s="28"/>
      <c r="E387" s="28"/>
      <c r="F387" s="28"/>
      <c r="G387" s="28"/>
      <c r="H387" s="28" t="s">
        <v>3108</v>
      </c>
      <c r="I387" s="28"/>
      <c r="J387" s="28"/>
    </row>
    <row r="389" spans="2:10" ht="13.35" customHeight="1">
      <c r="B389" s="3" t="s">
        <v>3099</v>
      </c>
      <c r="C389" s="4"/>
      <c r="D389" s="4" t="str">
        <f>VLOOKUP($J389,ASBVs!$A$2:$D$411,4,FALSE)</f>
        <v>220551</v>
      </c>
      <c r="E389" s="4"/>
      <c r="F389" s="4" t="str">
        <f>VLOOKUP($J389,ASBVs!$A$2:$H$411,8,FALSE)</f>
        <v>Twin</v>
      </c>
      <c r="G389" s="29"/>
      <c r="H389" s="30"/>
      <c r="I389" s="5" t="s">
        <v>3100</v>
      </c>
      <c r="J389" s="6">
        <v>44</v>
      </c>
    </row>
    <row r="390" spans="2:10" ht="13.35" customHeight="1">
      <c r="B390" s="7" t="s">
        <v>3101</v>
      </c>
      <c r="C390" s="19" t="str">
        <f>VLOOKUP($J389,ASBVs!$A$2:$F$411,6,FALSE)</f>
        <v>210234</v>
      </c>
      <c r="D390" s="20"/>
      <c r="E390" s="20"/>
      <c r="F390" s="7" t="s">
        <v>3102</v>
      </c>
      <c r="G390" s="21">
        <f>VLOOKUP($J389,ASBVs!$A$2:$G$411,7,FALSE)</f>
        <v>44683</v>
      </c>
      <c r="H390" s="21"/>
      <c r="I390" s="21"/>
      <c r="J390" s="22"/>
    </row>
    <row r="391" spans="2:10" ht="13.35" customHeight="1">
      <c r="B391" s="8" t="s">
        <v>0</v>
      </c>
      <c r="C391" s="9" t="s">
        <v>6</v>
      </c>
      <c r="D391" s="9" t="s">
        <v>2667</v>
      </c>
      <c r="E391" s="9" t="s">
        <v>2</v>
      </c>
      <c r="F391" s="9" t="s">
        <v>1</v>
      </c>
      <c r="G391" s="8" t="s">
        <v>3</v>
      </c>
      <c r="H391" s="8" t="s">
        <v>4</v>
      </c>
      <c r="I391" s="8" t="s">
        <v>5</v>
      </c>
      <c r="J391" s="8" t="s">
        <v>7</v>
      </c>
    </row>
    <row r="392" spans="2:10" ht="13.35" customHeight="1">
      <c r="B392" s="10" t="str">
        <f>VLOOKUP($J389,ASBVs!$A$2:$AE$411,9,FALSE)</f>
        <v>0.48</v>
      </c>
      <c r="C392" s="10" t="str">
        <f>VLOOKUP($J389,ASBVs!$A$2:$AE$411,11,FALSE)</f>
        <v>10.23</v>
      </c>
      <c r="D392" s="10" t="str">
        <f>VLOOKUP($J389,ASBVs!$A$2:$AE$411,13,FALSE)</f>
        <v>15.26</v>
      </c>
      <c r="E392" s="10" t="str">
        <f>VLOOKUP($J389,ASBVs!$A$2:$AE$411,17,FALSE)</f>
        <v>-0.83</v>
      </c>
      <c r="F392" s="10" t="str">
        <f>VLOOKUP($J389,ASBVs!$A$2:$AE$411,15,FALSE)</f>
        <v>2.36</v>
      </c>
      <c r="G392" s="10" t="str">
        <f>VLOOKUP($J389,ASBVs!$A$2:$AE$411,19,FALSE)</f>
        <v>4.28</v>
      </c>
      <c r="H392" s="10" t="str">
        <f>VLOOKUP($J389,ASBVs!$A$2:$AE$411,21,FALSE)</f>
        <v>-0.73</v>
      </c>
      <c r="I392" s="10" t="str">
        <f>VLOOKUP($J389,ASBVs!$A$2:$AE$411,23,FALSE)</f>
        <v>3.17</v>
      </c>
      <c r="J392" s="10" t="str">
        <f>VLOOKUP($J389,ASBVs!$A$2:$AE$411,25,FALSE)</f>
        <v>2.62</v>
      </c>
    </row>
    <row r="393" spans="2:10" ht="13.35" customHeight="1">
      <c r="B393" s="10" t="str">
        <f>VLOOKUP($J389,ASBVs!$A$2:$AB$411,10,FALSE)</f>
        <v>60</v>
      </c>
      <c r="C393" s="10" t="str">
        <f>VLOOKUP($J389,ASBVs!$A$2:$AB$411,12,FALSE)</f>
        <v>64</v>
      </c>
      <c r="D393" s="10" t="str">
        <f>VLOOKUP($J389,ASBVs!$A$2:$AB$411,14,FALSE)</f>
        <v>65</v>
      </c>
      <c r="E393" s="10" t="str">
        <f>VLOOKUP($J389,ASBVs!$A$2:$AB$411,18,FALSE)</f>
        <v>66</v>
      </c>
      <c r="F393" s="10" t="str">
        <f>VLOOKUP($J389,ASBVs!$A$2:$AB$411,16,FALSE)</f>
        <v>68</v>
      </c>
      <c r="G393" s="10" t="str">
        <f>VLOOKUP($J389,ASBVs!$A$2:$AB$411,20,FALSE)</f>
        <v>55</v>
      </c>
      <c r="H393" s="10" t="str">
        <f>VLOOKUP($J389,ASBVs!$A$2:$AB$411,22,FALSE)</f>
        <v>45</v>
      </c>
      <c r="I393" s="10" t="str">
        <f>VLOOKUP($J389,ASBVs!$A$2:$AB$411,24,FALSE)</f>
        <v>44</v>
      </c>
      <c r="J393" s="10" t="str">
        <f>VLOOKUP($J389,ASBVs!$A$2:$AB$411,26,FALSE)</f>
        <v>51</v>
      </c>
    </row>
    <row r="394" spans="2:10" ht="13.35" customHeight="1">
      <c r="B394" s="11" t="s">
        <v>3103</v>
      </c>
      <c r="C394" s="11" t="s">
        <v>3091</v>
      </c>
      <c r="D394" s="11" t="s">
        <v>3104</v>
      </c>
      <c r="E394" s="23" t="s">
        <v>2623</v>
      </c>
      <c r="F394" s="23"/>
      <c r="G394" s="24" t="s">
        <v>3105</v>
      </c>
      <c r="H394" s="25"/>
      <c r="I394" s="23" t="s">
        <v>3106</v>
      </c>
      <c r="J394" s="23"/>
    </row>
    <row r="395" spans="2:10" ht="13.35" customHeight="1">
      <c r="B395" s="10" t="str">
        <f>VLOOKUP($J389,ASBVs!$A$2:$AE$411,29,FALSE)</f>
        <v>2</v>
      </c>
      <c r="C395" s="10" t="str">
        <f>VLOOKUP($J389,ASBVs!$A$2:$AE$411,30,FALSE)</f>
        <v>3</v>
      </c>
      <c r="D395" s="10" t="str">
        <f>VLOOKUP($J389,ASBVs!$A$2:$AE$411,31,FALSE)</f>
        <v>2</v>
      </c>
      <c r="E395" s="26" t="str">
        <f>VLOOKUP($J389,ASBVs!$A$2:$B$411,2,FALSE)</f>
        <v xml:space="preserve">Dorset </v>
      </c>
      <c r="F395" s="26"/>
      <c r="G395" s="27" t="str">
        <f>VLOOKUP($J389,ASBVs!$A$2:$AB$411,27,FALSE)</f>
        <v>141.50</v>
      </c>
      <c r="H395" s="25"/>
      <c r="I395" s="27" t="str">
        <f>VLOOKUP($J389,ASBVs!$A$2:$AB$411,28,FALSE)</f>
        <v>150.53</v>
      </c>
      <c r="J395" s="25"/>
    </row>
    <row r="396" spans="2:10" ht="13.35" customHeight="1">
      <c r="B396" s="28" t="s">
        <v>3107</v>
      </c>
      <c r="C396" s="28"/>
      <c r="D396" s="28"/>
      <c r="E396" s="28"/>
      <c r="F396" s="28"/>
      <c r="G396" s="28"/>
      <c r="H396" s="28" t="s">
        <v>3108</v>
      </c>
      <c r="I396" s="28"/>
      <c r="J396" s="28"/>
    </row>
    <row r="398" spans="2:10" ht="13.35" customHeight="1">
      <c r="B398" s="3" t="s">
        <v>3099</v>
      </c>
      <c r="C398" s="4"/>
      <c r="D398" s="4" t="str">
        <f>VLOOKUP($J398,ASBVs!$A$2:$D$411,4,FALSE)</f>
        <v>220305</v>
      </c>
      <c r="E398" s="4"/>
      <c r="F398" s="4" t="str">
        <f>VLOOKUP($J398,ASBVs!$A$2:$H$411,8,FALSE)</f>
        <v>Twin</v>
      </c>
      <c r="G398" s="29" t="str">
        <f>VLOOKUP($J398,ASBVs!$A$2:$AF$411,32,FALSE)</f>
        <v>«««««</v>
      </c>
      <c r="H398" s="30"/>
      <c r="I398" s="5" t="s">
        <v>3100</v>
      </c>
      <c r="J398" s="6">
        <v>45</v>
      </c>
    </row>
    <row r="399" spans="2:10" ht="13.35" customHeight="1">
      <c r="B399" s="7" t="s">
        <v>3101</v>
      </c>
      <c r="C399" s="19" t="str">
        <f>VLOOKUP($J398,ASBVs!$A$2:$F$411,6,FALSE)</f>
        <v>210781</v>
      </c>
      <c r="D399" s="20"/>
      <c r="E399" s="20"/>
      <c r="F399" s="7" t="s">
        <v>3102</v>
      </c>
      <c r="G399" s="21">
        <f>VLOOKUP($J398,ASBVs!$A$2:$G$411,7,FALSE)</f>
        <v>44678</v>
      </c>
      <c r="H399" s="21"/>
      <c r="I399" s="21"/>
      <c r="J399" s="22"/>
    </row>
    <row r="400" spans="2:10" ht="13.35" customHeight="1">
      <c r="B400" s="8" t="s">
        <v>0</v>
      </c>
      <c r="C400" s="9" t="s">
        <v>6</v>
      </c>
      <c r="D400" s="9" t="s">
        <v>2667</v>
      </c>
      <c r="E400" s="9" t="s">
        <v>2</v>
      </c>
      <c r="F400" s="9" t="s">
        <v>1</v>
      </c>
      <c r="G400" s="8" t="s">
        <v>3</v>
      </c>
      <c r="H400" s="8" t="s">
        <v>4</v>
      </c>
      <c r="I400" s="8" t="s">
        <v>5</v>
      </c>
      <c r="J400" s="8" t="s">
        <v>7</v>
      </c>
    </row>
    <row r="401" spans="2:10" ht="13.35" customHeight="1">
      <c r="B401" s="10" t="str">
        <f>VLOOKUP($J398,ASBVs!$A$2:$AE$411,9,FALSE)</f>
        <v>0.39</v>
      </c>
      <c r="C401" s="10" t="str">
        <f>VLOOKUP($J398,ASBVs!$A$2:$AE$411,11,FALSE)</f>
        <v>10.07</v>
      </c>
      <c r="D401" s="10" t="str">
        <f>VLOOKUP($J398,ASBVs!$A$2:$AE$411,13,FALSE)</f>
        <v>14.47</v>
      </c>
      <c r="E401" s="10" t="str">
        <f>VLOOKUP($J398,ASBVs!$A$2:$AE$411,17,FALSE)</f>
        <v>0.43</v>
      </c>
      <c r="F401" s="10" t="str">
        <f>VLOOKUP($J398,ASBVs!$A$2:$AE$411,15,FALSE)</f>
        <v>3.50</v>
      </c>
      <c r="G401" s="10" t="str">
        <f>VLOOKUP($J398,ASBVs!$A$2:$AE$411,19,FALSE)</f>
        <v>3.01</v>
      </c>
      <c r="H401" s="10" t="str">
        <f>VLOOKUP($J398,ASBVs!$A$2:$AE$411,21,FALSE)</f>
        <v>-0.12</v>
      </c>
      <c r="I401" s="10" t="str">
        <f>VLOOKUP($J398,ASBVs!$A$2:$AE$411,23,FALSE)</f>
        <v>1.08</v>
      </c>
      <c r="J401" s="10" t="str">
        <f>VLOOKUP($J398,ASBVs!$A$2:$AE$411,25,FALSE)</f>
        <v>2.77</v>
      </c>
    </row>
    <row r="402" spans="2:10" ht="13.35" customHeight="1">
      <c r="B402" s="10" t="str">
        <f>VLOOKUP($J398,ASBVs!$A$2:$AB$411,10,FALSE)</f>
        <v>61</v>
      </c>
      <c r="C402" s="10" t="str">
        <f>VLOOKUP($J398,ASBVs!$A$2:$AB$411,12,FALSE)</f>
        <v>66</v>
      </c>
      <c r="D402" s="10" t="str">
        <f>VLOOKUP($J398,ASBVs!$A$2:$AB$411,14,FALSE)</f>
        <v>66</v>
      </c>
      <c r="E402" s="10" t="str">
        <f>VLOOKUP($J398,ASBVs!$A$2:$AB$411,18,FALSE)</f>
        <v>66</v>
      </c>
      <c r="F402" s="10" t="str">
        <f>VLOOKUP($J398,ASBVs!$A$2:$AB$411,16,FALSE)</f>
        <v>68</v>
      </c>
      <c r="G402" s="10" t="str">
        <f>VLOOKUP($J398,ASBVs!$A$2:$AB$411,20,FALSE)</f>
        <v>56</v>
      </c>
      <c r="H402" s="10" t="str">
        <f>VLOOKUP($J398,ASBVs!$A$2:$AB$411,22,FALSE)</f>
        <v>48</v>
      </c>
      <c r="I402" s="10" t="str">
        <f>VLOOKUP($J398,ASBVs!$A$2:$AB$411,24,FALSE)</f>
        <v>47</v>
      </c>
      <c r="J402" s="10" t="str">
        <f>VLOOKUP($J398,ASBVs!$A$2:$AB$411,26,FALSE)</f>
        <v>52</v>
      </c>
    </row>
    <row r="403" spans="2:10" ht="13.35" customHeight="1">
      <c r="B403" s="11" t="s">
        <v>3103</v>
      </c>
      <c r="C403" s="11" t="s">
        <v>3091</v>
      </c>
      <c r="D403" s="11" t="s">
        <v>3104</v>
      </c>
      <c r="E403" s="23" t="s">
        <v>2623</v>
      </c>
      <c r="F403" s="23"/>
      <c r="G403" s="24" t="s">
        <v>3105</v>
      </c>
      <c r="H403" s="25"/>
      <c r="I403" s="23" t="s">
        <v>3106</v>
      </c>
      <c r="J403" s="23"/>
    </row>
    <row r="404" spans="2:10" ht="13.35" customHeight="1">
      <c r="B404" s="10" t="str">
        <f>VLOOKUP($J398,ASBVs!$A$2:$AE$411,29,FALSE)</f>
        <v>1</v>
      </c>
      <c r="C404" s="10" t="str">
        <f>VLOOKUP($J398,ASBVs!$A$2:$AE$411,30,FALSE)</f>
        <v>3</v>
      </c>
      <c r="D404" s="10" t="str">
        <f>VLOOKUP($J398,ASBVs!$A$2:$AE$411,31,FALSE)</f>
        <v>2</v>
      </c>
      <c r="E404" s="26" t="str">
        <f>VLOOKUP($J398,ASBVs!$A$2:$B$411,2,FALSE)</f>
        <v xml:space="preserve">Dorset </v>
      </c>
      <c r="F404" s="26"/>
      <c r="G404" s="27" t="str">
        <f>VLOOKUP($J398,ASBVs!$A$2:$AB$411,27,FALSE)</f>
        <v>149.49</v>
      </c>
      <c r="H404" s="25"/>
      <c r="I404" s="27" t="str">
        <f>VLOOKUP($J398,ASBVs!$A$2:$AB$411,28,FALSE)</f>
        <v>151.76</v>
      </c>
      <c r="J404" s="25"/>
    </row>
    <row r="405" spans="2:10" ht="13.35" customHeight="1">
      <c r="B405" s="28" t="s">
        <v>3107</v>
      </c>
      <c r="C405" s="28"/>
      <c r="D405" s="28"/>
      <c r="E405" s="28"/>
      <c r="F405" s="28"/>
      <c r="G405" s="28"/>
      <c r="H405" s="28" t="s">
        <v>3108</v>
      </c>
      <c r="I405" s="28"/>
      <c r="J405" s="28"/>
    </row>
    <row r="407" spans="2:10" ht="13.35" customHeight="1">
      <c r="B407" s="3" t="s">
        <v>3099</v>
      </c>
      <c r="C407" s="4"/>
      <c r="D407" s="4" t="str">
        <f>VLOOKUP($J407,ASBVs!$A$2:$D$411,4,FALSE)</f>
        <v>220249</v>
      </c>
      <c r="E407" s="4"/>
      <c r="F407" s="4" t="str">
        <f>VLOOKUP($J407,ASBVs!$A$2:$H$411,8,FALSE)</f>
        <v>Triplet</v>
      </c>
      <c r="G407" s="29" t="str">
        <f>VLOOKUP($J407,ASBVs!$A$2:$AF$411,32,FALSE)</f>
        <v>«««««</v>
      </c>
      <c r="H407" s="30"/>
      <c r="I407" s="5" t="s">
        <v>3100</v>
      </c>
      <c r="J407" s="6">
        <v>46</v>
      </c>
    </row>
    <row r="408" spans="2:10" ht="13.35" customHeight="1">
      <c r="B408" s="7" t="s">
        <v>3101</v>
      </c>
      <c r="C408" s="19" t="str">
        <f>VLOOKUP($J407,ASBVs!$A$2:$F$411,6,FALSE)</f>
        <v>211162</v>
      </c>
      <c r="D408" s="20"/>
      <c r="E408" s="20"/>
      <c r="F408" s="7" t="s">
        <v>3102</v>
      </c>
      <c r="G408" s="21">
        <f>VLOOKUP($J407,ASBVs!$A$2:$G$411,7,FALSE)</f>
        <v>44681</v>
      </c>
      <c r="H408" s="21"/>
      <c r="I408" s="21"/>
      <c r="J408" s="22"/>
    </row>
    <row r="409" spans="2:10" ht="13.35" customHeight="1">
      <c r="B409" s="8" t="s">
        <v>0</v>
      </c>
      <c r="C409" s="9" t="s">
        <v>6</v>
      </c>
      <c r="D409" s="9" t="s">
        <v>2667</v>
      </c>
      <c r="E409" s="9" t="s">
        <v>2</v>
      </c>
      <c r="F409" s="9" t="s">
        <v>1</v>
      </c>
      <c r="G409" s="8" t="s">
        <v>3</v>
      </c>
      <c r="H409" s="8" t="s">
        <v>4</v>
      </c>
      <c r="I409" s="8" t="s">
        <v>5</v>
      </c>
      <c r="J409" s="8" t="s">
        <v>7</v>
      </c>
    </row>
    <row r="410" spans="2:10" ht="13.35" customHeight="1">
      <c r="B410" s="10" t="str">
        <f>VLOOKUP($J407,ASBVs!$A$2:$AE$411,9,FALSE)</f>
        <v>0.37</v>
      </c>
      <c r="C410" s="10" t="str">
        <f>VLOOKUP($J407,ASBVs!$A$2:$AE$411,11,FALSE)</f>
        <v>8.90</v>
      </c>
      <c r="D410" s="10" t="str">
        <f>VLOOKUP($J407,ASBVs!$A$2:$AE$411,13,FALSE)</f>
        <v>13.24</v>
      </c>
      <c r="E410" s="10" t="str">
        <f>VLOOKUP($J407,ASBVs!$A$2:$AE$411,17,FALSE)</f>
        <v>-0.62</v>
      </c>
      <c r="F410" s="10" t="str">
        <f>VLOOKUP($J407,ASBVs!$A$2:$AE$411,15,FALSE)</f>
        <v>3.04</v>
      </c>
      <c r="G410" s="10" t="str">
        <f>VLOOKUP($J407,ASBVs!$A$2:$AE$411,19,FALSE)</f>
        <v>3.73</v>
      </c>
      <c r="H410" s="10" t="str">
        <f>VLOOKUP($J407,ASBVs!$A$2:$AE$411,21,FALSE)</f>
        <v>-0.12</v>
      </c>
      <c r="I410" s="10" t="str">
        <f>VLOOKUP($J407,ASBVs!$A$2:$AE$411,23,FALSE)</f>
        <v>0.48</v>
      </c>
      <c r="J410" s="10" t="str">
        <f>VLOOKUP($J407,ASBVs!$A$2:$AE$411,25,FALSE)</f>
        <v>2.59</v>
      </c>
    </row>
    <row r="411" spans="2:10" ht="13.35" customHeight="1">
      <c r="B411" s="10" t="str">
        <f>VLOOKUP($J407,ASBVs!$A$2:$AB$411,10,FALSE)</f>
        <v>59</v>
      </c>
      <c r="C411" s="10" t="str">
        <f>VLOOKUP($J407,ASBVs!$A$2:$AB$411,12,FALSE)</f>
        <v>63</v>
      </c>
      <c r="D411" s="10" t="str">
        <f>VLOOKUP($J407,ASBVs!$A$2:$AB$411,14,FALSE)</f>
        <v>63</v>
      </c>
      <c r="E411" s="10" t="str">
        <f>VLOOKUP($J407,ASBVs!$A$2:$AB$411,18,FALSE)</f>
        <v>63</v>
      </c>
      <c r="F411" s="10" t="str">
        <f>VLOOKUP($J407,ASBVs!$A$2:$AB$411,16,FALSE)</f>
        <v>66</v>
      </c>
      <c r="G411" s="10" t="str">
        <f>VLOOKUP($J407,ASBVs!$A$2:$AB$411,20,FALSE)</f>
        <v>53</v>
      </c>
      <c r="H411" s="10" t="str">
        <f>VLOOKUP($J407,ASBVs!$A$2:$AB$411,22,FALSE)</f>
        <v>46</v>
      </c>
      <c r="I411" s="10" t="str">
        <f>VLOOKUP($J407,ASBVs!$A$2:$AB$411,24,FALSE)</f>
        <v>45</v>
      </c>
      <c r="J411" s="10" t="str">
        <f>VLOOKUP($J407,ASBVs!$A$2:$AB$411,26,FALSE)</f>
        <v>50</v>
      </c>
    </row>
    <row r="412" spans="2:10" ht="13.35" customHeight="1">
      <c r="B412" s="11" t="s">
        <v>3103</v>
      </c>
      <c r="C412" s="11" t="s">
        <v>3091</v>
      </c>
      <c r="D412" s="11" t="s">
        <v>3104</v>
      </c>
      <c r="E412" s="23" t="s">
        <v>2623</v>
      </c>
      <c r="F412" s="23"/>
      <c r="G412" s="24" t="s">
        <v>3105</v>
      </c>
      <c r="H412" s="25"/>
      <c r="I412" s="23" t="s">
        <v>3106</v>
      </c>
      <c r="J412" s="23"/>
    </row>
    <row r="413" spans="2:10" ht="13.35" customHeight="1">
      <c r="B413" s="10" t="str">
        <f>VLOOKUP($J407,ASBVs!$A$2:$AE$411,29,FALSE)</f>
        <v>1</v>
      </c>
      <c r="C413" s="10" t="str">
        <f>VLOOKUP($J407,ASBVs!$A$2:$AE$411,30,FALSE)</f>
        <v>2</v>
      </c>
      <c r="D413" s="10" t="str">
        <f>VLOOKUP($J407,ASBVs!$A$2:$AE$411,31,FALSE)</f>
        <v>2</v>
      </c>
      <c r="E413" s="26" t="str">
        <f>VLOOKUP($J407,ASBVs!$A$2:$B$411,2,FALSE)</f>
        <v xml:space="preserve">Dorset </v>
      </c>
      <c r="F413" s="26"/>
      <c r="G413" s="27" t="str">
        <f>VLOOKUP($J407,ASBVs!$A$2:$AB$411,27,FALSE)</f>
        <v>148.59</v>
      </c>
      <c r="H413" s="25"/>
      <c r="I413" s="27" t="str">
        <f>VLOOKUP($J407,ASBVs!$A$2:$AB$411,28,FALSE)</f>
        <v>150.65</v>
      </c>
      <c r="J413" s="25"/>
    </row>
    <row r="414" spans="2:10" ht="13.35" customHeight="1">
      <c r="B414" s="28" t="s">
        <v>3107</v>
      </c>
      <c r="C414" s="28"/>
      <c r="D414" s="28"/>
      <c r="E414" s="28"/>
      <c r="F414" s="28"/>
      <c r="G414" s="28"/>
      <c r="H414" s="28" t="s">
        <v>3108</v>
      </c>
      <c r="I414" s="28"/>
      <c r="J414" s="28"/>
    </row>
    <row r="416" spans="2:10" ht="13.35" customHeight="1">
      <c r="B416" s="3" t="s">
        <v>3099</v>
      </c>
      <c r="C416" s="4"/>
      <c r="D416" s="4" t="str">
        <f>VLOOKUP($J416,ASBVs!$A$2:$D$411,4,FALSE)</f>
        <v>220491</v>
      </c>
      <c r="E416" s="4"/>
      <c r="F416" s="4" t="str">
        <f>VLOOKUP($J416,ASBVs!$A$2:$H$411,8,FALSE)</f>
        <v>Single</v>
      </c>
      <c r="G416" s="29" t="str">
        <f>VLOOKUP($J416,ASBVs!$A$2:$AF$411,32,FALSE)</f>
        <v>«««««</v>
      </c>
      <c r="H416" s="30"/>
      <c r="I416" s="5" t="s">
        <v>3100</v>
      </c>
      <c r="J416" s="6">
        <v>47</v>
      </c>
    </row>
    <row r="417" spans="2:10" ht="13.35" customHeight="1">
      <c r="B417" s="7" t="s">
        <v>3101</v>
      </c>
      <c r="C417" s="19" t="str">
        <f>VLOOKUP($J416,ASBVs!$A$2:$F$411,6,FALSE)</f>
        <v>210761</v>
      </c>
      <c r="D417" s="20"/>
      <c r="E417" s="20"/>
      <c r="F417" s="7" t="s">
        <v>3102</v>
      </c>
      <c r="G417" s="21">
        <f>VLOOKUP($J416,ASBVs!$A$2:$G$411,7,FALSE)</f>
        <v>44684</v>
      </c>
      <c r="H417" s="21"/>
      <c r="I417" s="21"/>
      <c r="J417" s="22"/>
    </row>
    <row r="418" spans="2:10" ht="13.35" customHeight="1">
      <c r="B418" s="8" t="s">
        <v>0</v>
      </c>
      <c r="C418" s="9" t="s">
        <v>6</v>
      </c>
      <c r="D418" s="9" t="s">
        <v>2667</v>
      </c>
      <c r="E418" s="9" t="s">
        <v>2</v>
      </c>
      <c r="F418" s="9" t="s">
        <v>1</v>
      </c>
      <c r="G418" s="8" t="s">
        <v>3</v>
      </c>
      <c r="H418" s="8" t="s">
        <v>4</v>
      </c>
      <c r="I418" s="8" t="s">
        <v>5</v>
      </c>
      <c r="J418" s="8" t="s">
        <v>7</v>
      </c>
    </row>
    <row r="419" spans="2:10" ht="13.35" customHeight="1">
      <c r="B419" s="10" t="str">
        <f>VLOOKUP($J416,ASBVs!$A$2:$AE$411,9,FALSE)</f>
        <v>0.27</v>
      </c>
      <c r="C419" s="10" t="str">
        <f>VLOOKUP($J416,ASBVs!$A$2:$AE$411,11,FALSE)</f>
        <v>8.66</v>
      </c>
      <c r="D419" s="10" t="str">
        <f>VLOOKUP($J416,ASBVs!$A$2:$AE$411,13,FALSE)</f>
        <v>13.38</v>
      </c>
      <c r="E419" s="10" t="str">
        <f>VLOOKUP($J416,ASBVs!$A$2:$AE$411,17,FALSE)</f>
        <v>0.45</v>
      </c>
      <c r="F419" s="10" t="str">
        <f>VLOOKUP($J416,ASBVs!$A$2:$AE$411,15,FALSE)</f>
        <v>3.62</v>
      </c>
      <c r="G419" s="10" t="str">
        <f>VLOOKUP($J416,ASBVs!$A$2:$AE$411,19,FALSE)</f>
        <v>2.82</v>
      </c>
      <c r="H419" s="10" t="str">
        <f>VLOOKUP($J416,ASBVs!$A$2:$AE$411,21,FALSE)</f>
        <v>-0.12</v>
      </c>
      <c r="I419" s="10" t="str">
        <f>VLOOKUP($J416,ASBVs!$A$2:$AE$411,23,FALSE)</f>
        <v>0.77</v>
      </c>
      <c r="J419" s="10" t="str">
        <f>VLOOKUP($J416,ASBVs!$A$2:$AE$411,25,FALSE)</f>
        <v>2.91</v>
      </c>
    </row>
    <row r="420" spans="2:10" ht="13.35" customHeight="1">
      <c r="B420" s="10" t="str">
        <f>VLOOKUP($J416,ASBVs!$A$2:$AB$411,10,FALSE)</f>
        <v>61</v>
      </c>
      <c r="C420" s="10" t="str">
        <f>VLOOKUP($J416,ASBVs!$A$2:$AB$411,12,FALSE)</f>
        <v>65</v>
      </c>
      <c r="D420" s="10" t="str">
        <f>VLOOKUP($J416,ASBVs!$A$2:$AB$411,14,FALSE)</f>
        <v>65</v>
      </c>
      <c r="E420" s="10" t="str">
        <f>VLOOKUP($J416,ASBVs!$A$2:$AB$411,18,FALSE)</f>
        <v>65</v>
      </c>
      <c r="F420" s="10" t="str">
        <f>VLOOKUP($J416,ASBVs!$A$2:$AB$411,16,FALSE)</f>
        <v>68</v>
      </c>
      <c r="G420" s="10" t="str">
        <f>VLOOKUP($J416,ASBVs!$A$2:$AB$411,20,FALSE)</f>
        <v>55</v>
      </c>
      <c r="H420" s="10" t="str">
        <f>VLOOKUP($J416,ASBVs!$A$2:$AB$411,22,FALSE)</f>
        <v>47</v>
      </c>
      <c r="I420" s="10" t="str">
        <f>VLOOKUP($J416,ASBVs!$A$2:$AB$411,24,FALSE)</f>
        <v>46</v>
      </c>
      <c r="J420" s="10" t="str">
        <f>VLOOKUP($J416,ASBVs!$A$2:$AB$411,26,FALSE)</f>
        <v>51</v>
      </c>
    </row>
    <row r="421" spans="2:10" ht="13.35" customHeight="1">
      <c r="B421" s="11" t="s">
        <v>3103</v>
      </c>
      <c r="C421" s="11" t="s">
        <v>3091</v>
      </c>
      <c r="D421" s="11" t="s">
        <v>3104</v>
      </c>
      <c r="E421" s="23" t="s">
        <v>2623</v>
      </c>
      <c r="F421" s="23"/>
      <c r="G421" s="24" t="s">
        <v>3105</v>
      </c>
      <c r="H421" s="25"/>
      <c r="I421" s="23" t="s">
        <v>3106</v>
      </c>
      <c r="J421" s="23"/>
    </row>
    <row r="422" spans="2:10" ht="13.35" customHeight="1">
      <c r="B422" s="10" t="str">
        <f>VLOOKUP($J416,ASBVs!$A$2:$AE$411,29,FALSE)</f>
        <v>2</v>
      </c>
      <c r="C422" s="10" t="str">
        <f>VLOOKUP($J416,ASBVs!$A$2:$AE$411,30,FALSE)</f>
        <v>2</v>
      </c>
      <c r="D422" s="10" t="str">
        <f>VLOOKUP($J416,ASBVs!$A$2:$AE$411,31,FALSE)</f>
        <v>3</v>
      </c>
      <c r="E422" s="26" t="str">
        <f>VLOOKUP($J416,ASBVs!$A$2:$B$411,2,FALSE)</f>
        <v xml:space="preserve">Dorset </v>
      </c>
      <c r="F422" s="26"/>
      <c r="G422" s="27" t="str">
        <f>VLOOKUP($J416,ASBVs!$A$2:$AB$411,27,FALSE)</f>
        <v>147.69</v>
      </c>
      <c r="H422" s="25"/>
      <c r="I422" s="27" t="str">
        <f>VLOOKUP($J416,ASBVs!$A$2:$AB$411,28,FALSE)</f>
        <v>149.85</v>
      </c>
      <c r="J422" s="25"/>
    </row>
    <row r="423" spans="2:10" ht="13.35" customHeight="1">
      <c r="B423" s="28" t="s">
        <v>3107</v>
      </c>
      <c r="C423" s="28"/>
      <c r="D423" s="28"/>
      <c r="E423" s="28"/>
      <c r="F423" s="28"/>
      <c r="G423" s="28"/>
      <c r="H423" s="28" t="s">
        <v>3108</v>
      </c>
      <c r="I423" s="28"/>
      <c r="J423" s="28"/>
    </row>
    <row r="425" spans="2:10" ht="13.35" customHeight="1">
      <c r="B425" s="3" t="s">
        <v>3099</v>
      </c>
      <c r="C425" s="4"/>
      <c r="D425" s="4" t="str">
        <f>VLOOKUP($J425,ASBVs!$A$2:$D$411,4,FALSE)</f>
        <v>220448</v>
      </c>
      <c r="E425" s="4"/>
      <c r="F425" s="4" t="str">
        <f>VLOOKUP($J425,ASBVs!$A$2:$H$411,8,FALSE)</f>
        <v>Triplet</v>
      </c>
      <c r="G425" s="29"/>
      <c r="H425" s="30"/>
      <c r="I425" s="5" t="s">
        <v>3100</v>
      </c>
      <c r="J425" s="6">
        <v>48</v>
      </c>
    </row>
    <row r="426" spans="2:10" ht="13.35" customHeight="1">
      <c r="B426" s="7" t="s">
        <v>3101</v>
      </c>
      <c r="C426" s="19" t="str">
        <f>VLOOKUP($J425,ASBVs!$A$2:$F$411,6,FALSE)</f>
        <v>210327</v>
      </c>
      <c r="D426" s="20"/>
      <c r="E426" s="20"/>
      <c r="F426" s="7" t="s">
        <v>3102</v>
      </c>
      <c r="G426" s="21">
        <f>VLOOKUP($J425,ASBVs!$A$2:$G$411,7,FALSE)</f>
        <v>44683</v>
      </c>
      <c r="H426" s="21"/>
      <c r="I426" s="21"/>
      <c r="J426" s="22"/>
    </row>
    <row r="427" spans="2:10" ht="13.35" customHeight="1">
      <c r="B427" s="8" t="s">
        <v>0</v>
      </c>
      <c r="C427" s="9" t="s">
        <v>6</v>
      </c>
      <c r="D427" s="9" t="s">
        <v>2667</v>
      </c>
      <c r="E427" s="9" t="s">
        <v>2</v>
      </c>
      <c r="F427" s="9" t="s">
        <v>1</v>
      </c>
      <c r="G427" s="8" t="s">
        <v>3</v>
      </c>
      <c r="H427" s="8" t="s">
        <v>4</v>
      </c>
      <c r="I427" s="8" t="s">
        <v>5</v>
      </c>
      <c r="J427" s="8" t="s">
        <v>7</v>
      </c>
    </row>
    <row r="428" spans="2:10" ht="13.35" customHeight="1">
      <c r="B428" s="10" t="str">
        <f>VLOOKUP($J425,ASBVs!$A$2:$AE$411,9,FALSE)</f>
        <v>0.50</v>
      </c>
      <c r="C428" s="10" t="str">
        <f>VLOOKUP($J425,ASBVs!$A$2:$AE$411,11,FALSE)</f>
        <v>10.01</v>
      </c>
      <c r="D428" s="10" t="str">
        <f>VLOOKUP($J425,ASBVs!$A$2:$AE$411,13,FALSE)</f>
        <v>14.67</v>
      </c>
      <c r="E428" s="10" t="str">
        <f>VLOOKUP($J425,ASBVs!$A$2:$AE$411,17,FALSE)</f>
        <v>0.12</v>
      </c>
      <c r="F428" s="10" t="str">
        <f>VLOOKUP($J425,ASBVs!$A$2:$AE$411,15,FALSE)</f>
        <v>3.13</v>
      </c>
      <c r="G428" s="10" t="str">
        <f>VLOOKUP($J425,ASBVs!$A$2:$AE$411,19,FALSE)</f>
        <v>3.07</v>
      </c>
      <c r="H428" s="10" t="str">
        <f>VLOOKUP($J425,ASBVs!$A$2:$AE$411,21,FALSE)</f>
        <v>-0.23</v>
      </c>
      <c r="I428" s="10" t="str">
        <f>VLOOKUP($J425,ASBVs!$A$2:$AE$411,23,FALSE)</f>
        <v>2.03</v>
      </c>
      <c r="J428" s="10" t="str">
        <f>VLOOKUP($J425,ASBVs!$A$2:$AE$411,25,FALSE)</f>
        <v>2.79</v>
      </c>
    </row>
    <row r="429" spans="2:10" ht="13.35" customHeight="1">
      <c r="B429" s="10" t="str">
        <f>VLOOKUP($J425,ASBVs!$A$2:$AB$411,10,FALSE)</f>
        <v>58</v>
      </c>
      <c r="C429" s="10" t="str">
        <f>VLOOKUP($J425,ASBVs!$A$2:$AB$411,12,FALSE)</f>
        <v>63</v>
      </c>
      <c r="D429" s="10" t="str">
        <f>VLOOKUP($J425,ASBVs!$A$2:$AB$411,14,FALSE)</f>
        <v>63</v>
      </c>
      <c r="E429" s="10" t="str">
        <f>VLOOKUP($J425,ASBVs!$A$2:$AB$411,18,FALSE)</f>
        <v>64</v>
      </c>
      <c r="F429" s="10" t="str">
        <f>VLOOKUP($J425,ASBVs!$A$2:$AB$411,16,FALSE)</f>
        <v>66</v>
      </c>
      <c r="G429" s="10" t="str">
        <f>VLOOKUP($J425,ASBVs!$A$2:$AB$411,20,FALSE)</f>
        <v>54</v>
      </c>
      <c r="H429" s="10" t="str">
        <f>VLOOKUP($J425,ASBVs!$A$2:$AB$411,22,FALSE)</f>
        <v>46</v>
      </c>
      <c r="I429" s="10" t="str">
        <f>VLOOKUP($J425,ASBVs!$A$2:$AB$411,24,FALSE)</f>
        <v>45</v>
      </c>
      <c r="J429" s="10" t="str">
        <f>VLOOKUP($J425,ASBVs!$A$2:$AB$411,26,FALSE)</f>
        <v>50</v>
      </c>
    </row>
    <row r="430" spans="2:10" ht="13.35" customHeight="1">
      <c r="B430" s="11" t="s">
        <v>3103</v>
      </c>
      <c r="C430" s="11" t="s">
        <v>3091</v>
      </c>
      <c r="D430" s="11" t="s">
        <v>3104</v>
      </c>
      <c r="E430" s="23" t="s">
        <v>2623</v>
      </c>
      <c r="F430" s="23"/>
      <c r="G430" s="24" t="s">
        <v>3105</v>
      </c>
      <c r="H430" s="25"/>
      <c r="I430" s="23" t="s">
        <v>3106</v>
      </c>
      <c r="J430" s="23"/>
    </row>
    <row r="431" spans="2:10" ht="13.35" customHeight="1">
      <c r="B431" s="10" t="str">
        <f>VLOOKUP($J425,ASBVs!$A$2:$AE$411,29,FALSE)</f>
        <v>2</v>
      </c>
      <c r="C431" s="10" t="str">
        <f>VLOOKUP($J425,ASBVs!$A$2:$AE$411,30,FALSE)</f>
        <v>3</v>
      </c>
      <c r="D431" s="10" t="str">
        <f>VLOOKUP($J425,ASBVs!$A$2:$AE$411,31,FALSE)</f>
        <v>3</v>
      </c>
      <c r="E431" s="26" t="str">
        <f>VLOOKUP($J425,ASBVs!$A$2:$B$411,2,FALSE)</f>
        <v xml:space="preserve">Dorset </v>
      </c>
      <c r="F431" s="26"/>
      <c r="G431" s="27" t="str">
        <f>VLOOKUP($J425,ASBVs!$A$2:$AB$411,27,FALSE)</f>
        <v>143.35</v>
      </c>
      <c r="H431" s="25"/>
      <c r="I431" s="27" t="str">
        <f>VLOOKUP($J425,ASBVs!$A$2:$AB$411,28,FALSE)</f>
        <v>146.79</v>
      </c>
      <c r="J431" s="25"/>
    </row>
    <row r="432" spans="2:10" ht="13.35" customHeight="1">
      <c r="B432" s="28" t="s">
        <v>3107</v>
      </c>
      <c r="C432" s="28"/>
      <c r="D432" s="28"/>
      <c r="E432" s="28"/>
      <c r="F432" s="28"/>
      <c r="G432" s="28"/>
      <c r="H432" s="28" t="s">
        <v>3108</v>
      </c>
      <c r="I432" s="28"/>
      <c r="J432" s="28"/>
    </row>
    <row r="434" spans="2:10" ht="13.35" customHeight="1">
      <c r="B434" s="3" t="s">
        <v>3099</v>
      </c>
      <c r="C434" s="4"/>
      <c r="D434" s="4" t="str">
        <f>VLOOKUP($J434,ASBVs!$A$2:$D$411,4,FALSE)</f>
        <v>220184</v>
      </c>
      <c r="E434" s="4"/>
      <c r="F434" s="4" t="str">
        <f>VLOOKUP($J434,ASBVs!$A$2:$H$411,8,FALSE)</f>
        <v>Twin</v>
      </c>
      <c r="G434" s="29"/>
      <c r="H434" s="30"/>
      <c r="I434" s="5" t="s">
        <v>3100</v>
      </c>
      <c r="J434" s="6">
        <v>49</v>
      </c>
    </row>
    <row r="435" spans="2:10" ht="13.35" customHeight="1">
      <c r="B435" s="7" t="s">
        <v>3101</v>
      </c>
      <c r="C435" s="19" t="str">
        <f>VLOOKUP($J434,ASBVs!$A$2:$F$411,6,FALSE)</f>
        <v>201040</v>
      </c>
      <c r="D435" s="20"/>
      <c r="E435" s="20"/>
      <c r="F435" s="7" t="s">
        <v>3102</v>
      </c>
      <c r="G435" s="21">
        <f>VLOOKUP($J434,ASBVs!$A$2:$G$411,7,FALSE)</f>
        <v>44679</v>
      </c>
      <c r="H435" s="21"/>
      <c r="I435" s="21"/>
      <c r="J435" s="22"/>
    </row>
    <row r="436" spans="2:10" ht="13.35" customHeight="1">
      <c r="B436" s="8" t="s">
        <v>0</v>
      </c>
      <c r="C436" s="9" t="s">
        <v>6</v>
      </c>
      <c r="D436" s="9" t="s">
        <v>2667</v>
      </c>
      <c r="E436" s="9" t="s">
        <v>2</v>
      </c>
      <c r="F436" s="9" t="s">
        <v>1</v>
      </c>
      <c r="G436" s="8" t="s">
        <v>3</v>
      </c>
      <c r="H436" s="8" t="s">
        <v>4</v>
      </c>
      <c r="I436" s="8" t="s">
        <v>5</v>
      </c>
      <c r="J436" s="8" t="s">
        <v>7</v>
      </c>
    </row>
    <row r="437" spans="2:10" ht="13.35" customHeight="1">
      <c r="B437" s="10" t="str">
        <f>VLOOKUP($J434,ASBVs!$A$2:$AE$411,9,FALSE)</f>
        <v>0.42</v>
      </c>
      <c r="C437" s="10" t="str">
        <f>VLOOKUP($J434,ASBVs!$A$2:$AE$411,11,FALSE)</f>
        <v>8.55</v>
      </c>
      <c r="D437" s="10" t="str">
        <f>VLOOKUP($J434,ASBVs!$A$2:$AE$411,13,FALSE)</f>
        <v>12.66</v>
      </c>
      <c r="E437" s="10" t="str">
        <f>VLOOKUP($J434,ASBVs!$A$2:$AE$411,17,FALSE)</f>
        <v>-0.02</v>
      </c>
      <c r="F437" s="10" t="str">
        <f>VLOOKUP($J434,ASBVs!$A$2:$AE$411,15,FALSE)</f>
        <v>3.71</v>
      </c>
      <c r="G437" s="10" t="str">
        <f>VLOOKUP($J434,ASBVs!$A$2:$AE$411,19,FALSE)</f>
        <v>3.29</v>
      </c>
      <c r="H437" s="10" t="str">
        <f>VLOOKUP($J434,ASBVs!$A$2:$AE$411,21,FALSE)</f>
        <v>-0.22</v>
      </c>
      <c r="I437" s="10" t="str">
        <f>VLOOKUP($J434,ASBVs!$A$2:$AE$411,23,FALSE)</f>
        <v>0.03</v>
      </c>
      <c r="J437" s="10" t="str">
        <f>VLOOKUP($J434,ASBVs!$A$2:$AE$411,25,FALSE)</f>
        <v>2.96</v>
      </c>
    </row>
    <row r="438" spans="2:10" ht="13.35" customHeight="1">
      <c r="B438" s="10" t="str">
        <f>VLOOKUP($J434,ASBVs!$A$2:$AB$411,10,FALSE)</f>
        <v>66</v>
      </c>
      <c r="C438" s="10" t="str">
        <f>VLOOKUP($J434,ASBVs!$A$2:$AB$411,12,FALSE)</f>
        <v>69</v>
      </c>
      <c r="D438" s="10" t="str">
        <f>VLOOKUP($J434,ASBVs!$A$2:$AB$411,14,FALSE)</f>
        <v>68</v>
      </c>
      <c r="E438" s="10" t="str">
        <f>VLOOKUP($J434,ASBVs!$A$2:$AB$411,18,FALSE)</f>
        <v>67</v>
      </c>
      <c r="F438" s="10" t="str">
        <f>VLOOKUP($J434,ASBVs!$A$2:$AB$411,16,FALSE)</f>
        <v>68</v>
      </c>
      <c r="G438" s="10" t="str">
        <f>VLOOKUP($J434,ASBVs!$A$2:$AB$411,20,FALSE)</f>
        <v>61</v>
      </c>
      <c r="H438" s="10" t="str">
        <f>VLOOKUP($J434,ASBVs!$A$2:$AB$411,22,FALSE)</f>
        <v>55</v>
      </c>
      <c r="I438" s="10" t="str">
        <f>VLOOKUP($J434,ASBVs!$A$2:$AB$411,24,FALSE)</f>
        <v>54</v>
      </c>
      <c r="J438" s="10" t="str">
        <f>VLOOKUP($J434,ASBVs!$A$2:$AB$411,26,FALSE)</f>
        <v>58</v>
      </c>
    </row>
    <row r="439" spans="2:10" ht="13.35" customHeight="1">
      <c r="B439" s="11" t="s">
        <v>3103</v>
      </c>
      <c r="C439" s="11" t="s">
        <v>3091</v>
      </c>
      <c r="D439" s="11" t="s">
        <v>3104</v>
      </c>
      <c r="E439" s="23" t="s">
        <v>2623</v>
      </c>
      <c r="F439" s="23"/>
      <c r="G439" s="24" t="s">
        <v>3105</v>
      </c>
      <c r="H439" s="25"/>
      <c r="I439" s="23" t="s">
        <v>3106</v>
      </c>
      <c r="J439" s="23"/>
    </row>
    <row r="440" spans="2:10" ht="13.35" customHeight="1">
      <c r="B440" s="10" t="str">
        <f>VLOOKUP($J434,ASBVs!$A$2:$AE$411,29,FALSE)</f>
        <v>3</v>
      </c>
      <c r="C440" s="10" t="str">
        <f>VLOOKUP($J434,ASBVs!$A$2:$AE$411,30,FALSE)</f>
        <v>1</v>
      </c>
      <c r="D440" s="10" t="str">
        <f>VLOOKUP($J434,ASBVs!$A$2:$AE$411,31,FALSE)</f>
        <v>3</v>
      </c>
      <c r="E440" s="26" t="str">
        <f>VLOOKUP($J434,ASBVs!$A$2:$B$411,2,FALSE)</f>
        <v xml:space="preserve">Dorset </v>
      </c>
      <c r="F440" s="26"/>
      <c r="G440" s="27" t="str">
        <f>VLOOKUP($J434,ASBVs!$A$2:$AB$411,27,FALSE)</f>
        <v>149.53</v>
      </c>
      <c r="H440" s="25"/>
      <c r="I440" s="27" t="str">
        <f>VLOOKUP($J434,ASBVs!$A$2:$AB$411,28,FALSE)</f>
        <v>152.73</v>
      </c>
      <c r="J440" s="25"/>
    </row>
    <row r="441" spans="2:10" ht="13.35" customHeight="1">
      <c r="B441" s="28" t="s">
        <v>3107</v>
      </c>
      <c r="C441" s="28"/>
      <c r="D441" s="28"/>
      <c r="E441" s="28"/>
      <c r="F441" s="28"/>
      <c r="G441" s="28"/>
      <c r="H441" s="28" t="s">
        <v>3108</v>
      </c>
      <c r="I441" s="28"/>
      <c r="J441" s="28"/>
    </row>
    <row r="443" spans="2:10" ht="13.35" customHeight="1">
      <c r="B443" s="3" t="s">
        <v>3099</v>
      </c>
      <c r="C443" s="4"/>
      <c r="D443" s="4" t="str">
        <f>VLOOKUP($J443,ASBVs!$A$2:$D$411,4,FALSE)</f>
        <v>220191</v>
      </c>
      <c r="E443" s="4"/>
      <c r="F443" s="4" t="str">
        <f>VLOOKUP($J443,ASBVs!$A$2:$H$411,8,FALSE)</f>
        <v>Twin</v>
      </c>
      <c r="G443" s="29"/>
      <c r="H443" s="30"/>
      <c r="I443" s="5" t="s">
        <v>3100</v>
      </c>
      <c r="J443" s="6">
        <v>50</v>
      </c>
    </row>
    <row r="444" spans="2:10" ht="13.35" customHeight="1">
      <c r="B444" s="7" t="s">
        <v>3101</v>
      </c>
      <c r="C444" s="19" t="str">
        <f>VLOOKUP($J443,ASBVs!$A$2:$F$411,6,FALSE)</f>
        <v>210234</v>
      </c>
      <c r="D444" s="20"/>
      <c r="E444" s="20"/>
      <c r="F444" s="7" t="s">
        <v>3102</v>
      </c>
      <c r="G444" s="21">
        <f>VLOOKUP($J443,ASBVs!$A$2:$G$411,7,FALSE)</f>
        <v>44680</v>
      </c>
      <c r="H444" s="21"/>
      <c r="I444" s="21"/>
      <c r="J444" s="22"/>
    </row>
    <row r="445" spans="2:10" ht="13.35" customHeight="1">
      <c r="B445" s="8" t="s">
        <v>0</v>
      </c>
      <c r="C445" s="9" t="s">
        <v>6</v>
      </c>
      <c r="D445" s="9" t="s">
        <v>2667</v>
      </c>
      <c r="E445" s="9" t="s">
        <v>2</v>
      </c>
      <c r="F445" s="9" t="s">
        <v>1</v>
      </c>
      <c r="G445" s="8" t="s">
        <v>3</v>
      </c>
      <c r="H445" s="8" t="s">
        <v>4</v>
      </c>
      <c r="I445" s="8" t="s">
        <v>5</v>
      </c>
      <c r="J445" s="8" t="s">
        <v>7</v>
      </c>
    </row>
    <row r="446" spans="2:10" ht="13.35" customHeight="1">
      <c r="B446" s="10" t="str">
        <f>VLOOKUP($J443,ASBVs!$A$2:$AE$411,9,FALSE)</f>
        <v>0.35</v>
      </c>
      <c r="C446" s="10" t="str">
        <f>VLOOKUP($J443,ASBVs!$A$2:$AE$411,11,FALSE)</f>
        <v>10.87</v>
      </c>
      <c r="D446" s="10" t="str">
        <f>VLOOKUP($J443,ASBVs!$A$2:$AE$411,13,FALSE)</f>
        <v>15.34</v>
      </c>
      <c r="E446" s="10" t="str">
        <f>VLOOKUP($J443,ASBVs!$A$2:$AE$411,17,FALSE)</f>
        <v>-0.23</v>
      </c>
      <c r="F446" s="10" t="str">
        <f>VLOOKUP($J443,ASBVs!$A$2:$AE$411,15,FALSE)</f>
        <v>3.27</v>
      </c>
      <c r="G446" s="10" t="str">
        <f>VLOOKUP($J443,ASBVs!$A$2:$AE$411,19,FALSE)</f>
        <v>4.10</v>
      </c>
      <c r="H446" s="10" t="str">
        <f>VLOOKUP($J443,ASBVs!$A$2:$AE$411,21,FALSE)</f>
        <v>-0.40</v>
      </c>
      <c r="I446" s="10" t="str">
        <f>VLOOKUP($J443,ASBVs!$A$2:$AE$411,23,FALSE)</f>
        <v>2.97</v>
      </c>
      <c r="J446" s="10" t="str">
        <f>VLOOKUP($J443,ASBVs!$A$2:$AE$411,25,FALSE)</f>
        <v>2.88</v>
      </c>
    </row>
    <row r="447" spans="2:10" ht="13.35" customHeight="1">
      <c r="B447" s="10" t="str">
        <f>VLOOKUP($J443,ASBVs!$A$2:$AB$411,10,FALSE)</f>
        <v>58</v>
      </c>
      <c r="C447" s="10" t="str">
        <f>VLOOKUP($J443,ASBVs!$A$2:$AB$411,12,FALSE)</f>
        <v>63</v>
      </c>
      <c r="D447" s="10" t="str">
        <f>VLOOKUP($J443,ASBVs!$A$2:$AB$411,14,FALSE)</f>
        <v>63</v>
      </c>
      <c r="E447" s="10" t="str">
        <f>VLOOKUP($J443,ASBVs!$A$2:$AB$411,18,FALSE)</f>
        <v>64</v>
      </c>
      <c r="F447" s="10" t="str">
        <f>VLOOKUP($J443,ASBVs!$A$2:$AB$411,16,FALSE)</f>
        <v>67</v>
      </c>
      <c r="G447" s="10" t="str">
        <f>VLOOKUP($J443,ASBVs!$A$2:$AB$411,20,FALSE)</f>
        <v>53</v>
      </c>
      <c r="H447" s="10" t="str">
        <f>VLOOKUP($J443,ASBVs!$A$2:$AB$411,22,FALSE)</f>
        <v>45</v>
      </c>
      <c r="I447" s="10" t="str">
        <f>VLOOKUP($J443,ASBVs!$A$2:$AB$411,24,FALSE)</f>
        <v>45</v>
      </c>
      <c r="J447" s="10" t="str">
        <f>VLOOKUP($J443,ASBVs!$A$2:$AB$411,26,FALSE)</f>
        <v>49</v>
      </c>
    </row>
    <row r="448" spans="2:10" ht="13.35" customHeight="1">
      <c r="B448" s="11" t="s">
        <v>3103</v>
      </c>
      <c r="C448" s="11" t="s">
        <v>3091</v>
      </c>
      <c r="D448" s="11" t="s">
        <v>3104</v>
      </c>
      <c r="E448" s="23" t="s">
        <v>2623</v>
      </c>
      <c r="F448" s="23"/>
      <c r="G448" s="24" t="s">
        <v>3105</v>
      </c>
      <c r="H448" s="25"/>
      <c r="I448" s="23" t="s">
        <v>3106</v>
      </c>
      <c r="J448" s="23"/>
    </row>
    <row r="449" spans="2:10" ht="13.35" customHeight="1">
      <c r="B449" s="10" t="str">
        <f>VLOOKUP($J443,ASBVs!$A$2:$AE$411,29,FALSE)</f>
        <v>2</v>
      </c>
      <c r="C449" s="10" t="str">
        <f>VLOOKUP($J443,ASBVs!$A$2:$AE$411,30,FALSE)</f>
        <v>3</v>
      </c>
      <c r="D449" s="10" t="str">
        <f>VLOOKUP($J443,ASBVs!$A$2:$AE$411,31,FALSE)</f>
        <v>2</v>
      </c>
      <c r="E449" s="26" t="str">
        <f>VLOOKUP($J443,ASBVs!$A$2:$B$411,2,FALSE)</f>
        <v xml:space="preserve">Dorset </v>
      </c>
      <c r="F449" s="26"/>
      <c r="G449" s="27" t="str">
        <f>VLOOKUP($J443,ASBVs!$A$2:$AB$411,27,FALSE)</f>
        <v>147.35</v>
      </c>
      <c r="H449" s="25"/>
      <c r="I449" s="27" t="str">
        <f>VLOOKUP($J443,ASBVs!$A$2:$AB$411,28,FALSE)</f>
        <v>152.66</v>
      </c>
      <c r="J449" s="25"/>
    </row>
    <row r="450" spans="2:10" ht="13.35" customHeight="1">
      <c r="B450" s="28" t="s">
        <v>3107</v>
      </c>
      <c r="C450" s="28"/>
      <c r="D450" s="28"/>
      <c r="E450" s="28"/>
      <c r="F450" s="28"/>
      <c r="G450" s="28"/>
      <c r="H450" s="28" t="s">
        <v>3108</v>
      </c>
      <c r="I450" s="28"/>
      <c r="J450" s="28"/>
    </row>
    <row r="452" spans="2:10" ht="13.35" customHeight="1">
      <c r="B452" s="3" t="s">
        <v>3099</v>
      </c>
      <c r="C452" s="4"/>
      <c r="D452" s="4" t="str">
        <f>VLOOKUP($J452,ASBVs!$A$2:$D$411,4,FALSE)</f>
        <v>220569</v>
      </c>
      <c r="E452" s="4"/>
      <c r="F452" s="4" t="str">
        <f>VLOOKUP($J452,ASBVs!$A$2:$H$411,8,FALSE)</f>
        <v>Twin</v>
      </c>
      <c r="G452" s="29" t="str">
        <f>VLOOKUP($J452,ASBVs!$A$2:$AF$411,32,FALSE)</f>
        <v>«««««</v>
      </c>
      <c r="H452" s="30"/>
      <c r="I452" s="5" t="s">
        <v>3100</v>
      </c>
      <c r="J452" s="6">
        <v>51</v>
      </c>
    </row>
    <row r="453" spans="2:10" ht="13.35" customHeight="1">
      <c r="B453" s="7" t="s">
        <v>3101</v>
      </c>
      <c r="C453" s="19" t="str">
        <f>VLOOKUP($J452,ASBVs!$A$2:$F$411,6,FALSE)</f>
        <v>211199</v>
      </c>
      <c r="D453" s="20"/>
      <c r="E453" s="20"/>
      <c r="F453" s="7" t="s">
        <v>3102</v>
      </c>
      <c r="G453" s="21">
        <f>VLOOKUP($J452,ASBVs!$A$2:$G$411,7,FALSE)</f>
        <v>44683</v>
      </c>
      <c r="H453" s="21"/>
      <c r="I453" s="21"/>
      <c r="J453" s="22"/>
    </row>
    <row r="454" spans="2:10" ht="13.35" customHeight="1">
      <c r="B454" s="8" t="s">
        <v>0</v>
      </c>
      <c r="C454" s="9" t="s">
        <v>6</v>
      </c>
      <c r="D454" s="9" t="s">
        <v>2667</v>
      </c>
      <c r="E454" s="9" t="s">
        <v>2</v>
      </c>
      <c r="F454" s="9" t="s">
        <v>1</v>
      </c>
      <c r="G454" s="8" t="s">
        <v>3</v>
      </c>
      <c r="H454" s="8" t="s">
        <v>4</v>
      </c>
      <c r="I454" s="8" t="s">
        <v>5</v>
      </c>
      <c r="J454" s="8" t="s">
        <v>7</v>
      </c>
    </row>
    <row r="455" spans="2:10" ht="13.35" customHeight="1">
      <c r="B455" s="10" t="str">
        <f>VLOOKUP($J452,ASBVs!$A$2:$AE$411,9,FALSE)</f>
        <v>0.50</v>
      </c>
      <c r="C455" s="10" t="str">
        <f>VLOOKUP($J452,ASBVs!$A$2:$AE$411,11,FALSE)</f>
        <v>9.63</v>
      </c>
      <c r="D455" s="10" t="str">
        <f>VLOOKUP($J452,ASBVs!$A$2:$AE$411,13,FALSE)</f>
        <v>15.01</v>
      </c>
      <c r="E455" s="10" t="str">
        <f>VLOOKUP($J452,ASBVs!$A$2:$AE$411,17,FALSE)</f>
        <v>-0.17</v>
      </c>
      <c r="F455" s="10" t="str">
        <f>VLOOKUP($J452,ASBVs!$A$2:$AE$411,15,FALSE)</f>
        <v>3.32</v>
      </c>
      <c r="G455" s="10" t="str">
        <f>VLOOKUP($J452,ASBVs!$A$2:$AE$411,19,FALSE)</f>
        <v>3.62</v>
      </c>
      <c r="H455" s="10" t="str">
        <f>VLOOKUP($J452,ASBVs!$A$2:$AE$411,21,FALSE)</f>
        <v>-0.19</v>
      </c>
      <c r="I455" s="10" t="str">
        <f>VLOOKUP($J452,ASBVs!$A$2:$AE$411,23,FALSE)</f>
        <v>0.31</v>
      </c>
      <c r="J455" s="10" t="str">
        <f>VLOOKUP($J452,ASBVs!$A$2:$AE$411,25,FALSE)</f>
        <v>3.15</v>
      </c>
    </row>
    <row r="456" spans="2:10" ht="13.35" customHeight="1">
      <c r="B456" s="10" t="str">
        <f>VLOOKUP($J452,ASBVs!$A$2:$AB$411,10,FALSE)</f>
        <v>64</v>
      </c>
      <c r="C456" s="10" t="str">
        <f>VLOOKUP($J452,ASBVs!$A$2:$AB$411,12,FALSE)</f>
        <v>67</v>
      </c>
      <c r="D456" s="10" t="str">
        <f>VLOOKUP($J452,ASBVs!$A$2:$AB$411,14,FALSE)</f>
        <v>66</v>
      </c>
      <c r="E456" s="10" t="str">
        <f>VLOOKUP($J452,ASBVs!$A$2:$AB$411,18,FALSE)</f>
        <v>65</v>
      </c>
      <c r="F456" s="10" t="str">
        <f>VLOOKUP($J452,ASBVs!$A$2:$AB$411,16,FALSE)</f>
        <v>66</v>
      </c>
      <c r="G456" s="10" t="str">
        <f>VLOOKUP($J452,ASBVs!$A$2:$AB$411,20,FALSE)</f>
        <v>59</v>
      </c>
      <c r="H456" s="10" t="str">
        <f>VLOOKUP($J452,ASBVs!$A$2:$AB$411,22,FALSE)</f>
        <v>55</v>
      </c>
      <c r="I456" s="10" t="str">
        <f>VLOOKUP($J452,ASBVs!$A$2:$AB$411,24,FALSE)</f>
        <v>54</v>
      </c>
      <c r="J456" s="10" t="str">
        <f>VLOOKUP($J452,ASBVs!$A$2:$AB$411,26,FALSE)</f>
        <v>56</v>
      </c>
    </row>
    <row r="457" spans="2:10" ht="13.35" customHeight="1">
      <c r="B457" s="11" t="s">
        <v>3103</v>
      </c>
      <c r="C457" s="11" t="s">
        <v>3091</v>
      </c>
      <c r="D457" s="11" t="s">
        <v>3104</v>
      </c>
      <c r="E457" s="23" t="s">
        <v>2623</v>
      </c>
      <c r="F457" s="23"/>
      <c r="G457" s="24" t="s">
        <v>3105</v>
      </c>
      <c r="H457" s="25"/>
      <c r="I457" s="23" t="s">
        <v>3106</v>
      </c>
      <c r="J457" s="23"/>
    </row>
    <row r="458" spans="2:10" ht="13.35" customHeight="1">
      <c r="B458" s="10" t="str">
        <f>VLOOKUP($J452,ASBVs!$A$2:$AE$411,29,FALSE)</f>
        <v>2</v>
      </c>
      <c r="C458" s="10" t="str">
        <f>VLOOKUP($J452,ASBVs!$A$2:$AE$411,30,FALSE)</f>
        <v>2</v>
      </c>
      <c r="D458" s="10" t="str">
        <f>VLOOKUP($J452,ASBVs!$A$2:$AE$411,31,FALSE)</f>
        <v>1</v>
      </c>
      <c r="E458" s="26" t="str">
        <f>VLOOKUP($J452,ASBVs!$A$2:$B$411,2,FALSE)</f>
        <v xml:space="preserve">Dorset </v>
      </c>
      <c r="F458" s="26"/>
      <c r="G458" s="27" t="str">
        <f>VLOOKUP($J452,ASBVs!$A$2:$AB$411,27,FALSE)</f>
        <v>153.89</v>
      </c>
      <c r="H458" s="25"/>
      <c r="I458" s="27" t="str">
        <f>VLOOKUP($J452,ASBVs!$A$2:$AB$411,28,FALSE)</f>
        <v>156.85</v>
      </c>
      <c r="J458" s="25"/>
    </row>
    <row r="459" spans="2:10" ht="13.35" customHeight="1">
      <c r="B459" s="28" t="s">
        <v>3107</v>
      </c>
      <c r="C459" s="28"/>
      <c r="D459" s="28"/>
      <c r="E459" s="28"/>
      <c r="F459" s="28"/>
      <c r="G459" s="28"/>
      <c r="H459" s="28" t="s">
        <v>3108</v>
      </c>
      <c r="I459" s="28"/>
      <c r="J459" s="28"/>
    </row>
    <row r="461" spans="2:10" ht="13.35" customHeight="1">
      <c r="B461" s="3" t="s">
        <v>3099</v>
      </c>
      <c r="C461" s="4"/>
      <c r="D461" s="4" t="str">
        <f>VLOOKUP($J461,ASBVs!$A$2:$D$411,4,FALSE)</f>
        <v>220674</v>
      </c>
      <c r="E461" s="4"/>
      <c r="F461" s="4" t="str">
        <f>VLOOKUP($J461,ASBVs!$A$2:$H$411,8,FALSE)</f>
        <v>Triplet</v>
      </c>
      <c r="G461" s="29"/>
      <c r="H461" s="30"/>
      <c r="I461" s="5" t="s">
        <v>3100</v>
      </c>
      <c r="J461" s="6">
        <v>52</v>
      </c>
    </row>
    <row r="462" spans="2:10" ht="13.35" customHeight="1">
      <c r="B462" s="7" t="s">
        <v>3101</v>
      </c>
      <c r="C462" s="19" t="str">
        <f>VLOOKUP($J461,ASBVs!$A$2:$F$411,6,FALSE)</f>
        <v>210327</v>
      </c>
      <c r="D462" s="20"/>
      <c r="E462" s="20"/>
      <c r="F462" s="7" t="s">
        <v>3102</v>
      </c>
      <c r="G462" s="21">
        <f>VLOOKUP($J461,ASBVs!$A$2:$G$411,7,FALSE)</f>
        <v>44684</v>
      </c>
      <c r="H462" s="21"/>
      <c r="I462" s="21"/>
      <c r="J462" s="22"/>
    </row>
    <row r="463" spans="2:10" ht="13.35" customHeight="1">
      <c r="B463" s="8" t="s">
        <v>0</v>
      </c>
      <c r="C463" s="9" t="s">
        <v>6</v>
      </c>
      <c r="D463" s="9" t="s">
        <v>2667</v>
      </c>
      <c r="E463" s="9" t="s">
        <v>2</v>
      </c>
      <c r="F463" s="9" t="s">
        <v>1</v>
      </c>
      <c r="G463" s="8" t="s">
        <v>3</v>
      </c>
      <c r="H463" s="8" t="s">
        <v>4</v>
      </c>
      <c r="I463" s="8" t="s">
        <v>5</v>
      </c>
      <c r="J463" s="8" t="s">
        <v>7</v>
      </c>
    </row>
    <row r="464" spans="2:10" ht="13.35" customHeight="1">
      <c r="B464" s="10" t="str">
        <f>VLOOKUP($J461,ASBVs!$A$2:$AE$411,9,FALSE)</f>
        <v>0.75</v>
      </c>
      <c r="C464" s="10" t="str">
        <f>VLOOKUP($J461,ASBVs!$A$2:$AE$411,11,FALSE)</f>
        <v>12.33</v>
      </c>
      <c r="D464" s="10" t="str">
        <f>VLOOKUP($J461,ASBVs!$A$2:$AE$411,13,FALSE)</f>
        <v>17.23</v>
      </c>
      <c r="E464" s="10" t="str">
        <f>VLOOKUP($J461,ASBVs!$A$2:$AE$411,17,FALSE)</f>
        <v>-0.39</v>
      </c>
      <c r="F464" s="10" t="str">
        <f>VLOOKUP($J461,ASBVs!$A$2:$AE$411,15,FALSE)</f>
        <v>2.46</v>
      </c>
      <c r="G464" s="10" t="str">
        <f>VLOOKUP($J461,ASBVs!$A$2:$AE$411,19,FALSE)</f>
        <v>4.08</v>
      </c>
      <c r="H464" s="10" t="str">
        <f>VLOOKUP($J461,ASBVs!$A$2:$AE$411,21,FALSE)</f>
        <v>-0.40</v>
      </c>
      <c r="I464" s="10" t="str">
        <f>VLOOKUP($J461,ASBVs!$A$2:$AE$411,23,FALSE)</f>
        <v>3.99</v>
      </c>
      <c r="J464" s="10" t="str">
        <f>VLOOKUP($J461,ASBVs!$A$2:$AE$411,25,FALSE)</f>
        <v>2.59</v>
      </c>
    </row>
    <row r="465" spans="2:10" ht="13.35" customHeight="1">
      <c r="B465" s="10" t="str">
        <f>VLOOKUP($J461,ASBVs!$A$2:$AB$411,10,FALSE)</f>
        <v>58</v>
      </c>
      <c r="C465" s="10" t="str">
        <f>VLOOKUP($J461,ASBVs!$A$2:$AB$411,12,FALSE)</f>
        <v>63</v>
      </c>
      <c r="D465" s="10" t="str">
        <f>VLOOKUP($J461,ASBVs!$A$2:$AB$411,14,FALSE)</f>
        <v>63</v>
      </c>
      <c r="E465" s="10" t="str">
        <f>VLOOKUP($J461,ASBVs!$A$2:$AB$411,18,FALSE)</f>
        <v>64</v>
      </c>
      <c r="F465" s="10" t="str">
        <f>VLOOKUP($J461,ASBVs!$A$2:$AB$411,16,FALSE)</f>
        <v>66</v>
      </c>
      <c r="G465" s="10" t="str">
        <f>VLOOKUP($J461,ASBVs!$A$2:$AB$411,20,FALSE)</f>
        <v>54</v>
      </c>
      <c r="H465" s="10" t="str">
        <f>VLOOKUP($J461,ASBVs!$A$2:$AB$411,22,FALSE)</f>
        <v>45</v>
      </c>
      <c r="I465" s="10" t="str">
        <f>VLOOKUP($J461,ASBVs!$A$2:$AB$411,24,FALSE)</f>
        <v>45</v>
      </c>
      <c r="J465" s="10" t="str">
        <f>VLOOKUP($J461,ASBVs!$A$2:$AB$411,26,FALSE)</f>
        <v>50</v>
      </c>
    </row>
    <row r="466" spans="2:10" ht="13.35" customHeight="1">
      <c r="B466" s="11" t="s">
        <v>3103</v>
      </c>
      <c r="C466" s="11" t="s">
        <v>3091</v>
      </c>
      <c r="D466" s="11" t="s">
        <v>3104</v>
      </c>
      <c r="E466" s="23" t="s">
        <v>2623</v>
      </c>
      <c r="F466" s="23"/>
      <c r="G466" s="24" t="s">
        <v>3105</v>
      </c>
      <c r="H466" s="25"/>
      <c r="I466" s="23" t="s">
        <v>3106</v>
      </c>
      <c r="J466" s="23"/>
    </row>
    <row r="467" spans="2:10" ht="13.35" customHeight="1">
      <c r="B467" s="10" t="str">
        <f>VLOOKUP($J461,ASBVs!$A$2:$AE$411,29,FALSE)</f>
        <v>1</v>
      </c>
      <c r="C467" s="10" t="str">
        <f>VLOOKUP($J461,ASBVs!$A$2:$AE$411,30,FALSE)</f>
        <v>2</v>
      </c>
      <c r="D467" s="10" t="str">
        <f>VLOOKUP($J461,ASBVs!$A$2:$AE$411,31,FALSE)</f>
        <v>1</v>
      </c>
      <c r="E467" s="26" t="str">
        <f>VLOOKUP($J461,ASBVs!$A$2:$B$411,2,FALSE)</f>
        <v xml:space="preserve">Dorset </v>
      </c>
      <c r="F467" s="26"/>
      <c r="G467" s="27" t="str">
        <f>VLOOKUP($J461,ASBVs!$A$2:$AB$411,27,FALSE)</f>
        <v>144.25</v>
      </c>
      <c r="H467" s="25"/>
      <c r="I467" s="27" t="str">
        <f>VLOOKUP($J461,ASBVs!$A$2:$AB$411,28,FALSE)</f>
        <v>149.85</v>
      </c>
      <c r="J467" s="25"/>
    </row>
    <row r="468" spans="2:10" ht="13.35" customHeight="1">
      <c r="B468" s="28" t="s">
        <v>3107</v>
      </c>
      <c r="C468" s="28"/>
      <c r="D468" s="28"/>
      <c r="E468" s="28"/>
      <c r="F468" s="28"/>
      <c r="G468" s="28"/>
      <c r="H468" s="28" t="s">
        <v>3108</v>
      </c>
      <c r="I468" s="28"/>
      <c r="J468" s="28"/>
    </row>
    <row r="470" spans="2:10" ht="13.35" customHeight="1">
      <c r="B470" s="3" t="s">
        <v>3099</v>
      </c>
      <c r="C470" s="4"/>
      <c r="D470" s="4" t="str">
        <f>VLOOKUP($J470,ASBVs!$A$2:$D$411,4,FALSE)</f>
        <v>220365</v>
      </c>
      <c r="E470" s="4"/>
      <c r="F470" s="4" t="str">
        <f>VLOOKUP($J470,ASBVs!$A$2:$H$411,8,FALSE)</f>
        <v>Twin</v>
      </c>
      <c r="G470" s="29" t="str">
        <f>VLOOKUP($J470,ASBVs!$A$2:$AF$411,32,FALSE)</f>
        <v>«««««</v>
      </c>
      <c r="H470" s="30"/>
      <c r="I470" s="5" t="s">
        <v>3100</v>
      </c>
      <c r="J470" s="6">
        <v>53</v>
      </c>
    </row>
    <row r="471" spans="2:10" ht="13.35" customHeight="1">
      <c r="B471" s="7" t="s">
        <v>3101</v>
      </c>
      <c r="C471" s="19" t="str">
        <f>VLOOKUP($J470,ASBVs!$A$2:$F$411,6,FALSE)</f>
        <v>210613</v>
      </c>
      <c r="D471" s="20"/>
      <c r="E471" s="20"/>
      <c r="F471" s="7" t="s">
        <v>3102</v>
      </c>
      <c r="G471" s="21">
        <f>VLOOKUP($J470,ASBVs!$A$2:$G$411,7,FALSE)</f>
        <v>44680</v>
      </c>
      <c r="H471" s="21"/>
      <c r="I471" s="21"/>
      <c r="J471" s="22"/>
    </row>
    <row r="472" spans="2:10" ht="13.35" customHeight="1">
      <c r="B472" s="8" t="s">
        <v>0</v>
      </c>
      <c r="C472" s="9" t="s">
        <v>6</v>
      </c>
      <c r="D472" s="9" t="s">
        <v>2667</v>
      </c>
      <c r="E472" s="9" t="s">
        <v>2</v>
      </c>
      <c r="F472" s="9" t="s">
        <v>1</v>
      </c>
      <c r="G472" s="8" t="s">
        <v>3</v>
      </c>
      <c r="H472" s="8" t="s">
        <v>4</v>
      </c>
      <c r="I472" s="8" t="s">
        <v>5</v>
      </c>
      <c r="J472" s="8" t="s">
        <v>7</v>
      </c>
    </row>
    <row r="473" spans="2:10" ht="13.35" customHeight="1">
      <c r="B473" s="10" t="str">
        <f>VLOOKUP($J470,ASBVs!$A$2:$AE$411,9,FALSE)</f>
        <v>0.39</v>
      </c>
      <c r="C473" s="10" t="str">
        <f>VLOOKUP($J470,ASBVs!$A$2:$AE$411,11,FALSE)</f>
        <v>9.72</v>
      </c>
      <c r="D473" s="10" t="str">
        <f>VLOOKUP($J470,ASBVs!$A$2:$AE$411,13,FALSE)</f>
        <v>14.41</v>
      </c>
      <c r="E473" s="10" t="str">
        <f>VLOOKUP($J470,ASBVs!$A$2:$AE$411,17,FALSE)</f>
        <v>0.18</v>
      </c>
      <c r="F473" s="10" t="str">
        <f>VLOOKUP($J470,ASBVs!$A$2:$AE$411,15,FALSE)</f>
        <v>2.84</v>
      </c>
      <c r="G473" s="10" t="str">
        <f>VLOOKUP($J470,ASBVs!$A$2:$AE$411,19,FALSE)</f>
        <v>3.07</v>
      </c>
      <c r="H473" s="10" t="str">
        <f>VLOOKUP($J470,ASBVs!$A$2:$AE$411,21,FALSE)</f>
        <v>-0.08</v>
      </c>
      <c r="I473" s="10" t="str">
        <f>VLOOKUP($J470,ASBVs!$A$2:$AE$411,23,FALSE)</f>
        <v>2.27</v>
      </c>
      <c r="J473" s="10" t="str">
        <f>VLOOKUP($J470,ASBVs!$A$2:$AE$411,25,FALSE)</f>
        <v>2.44</v>
      </c>
    </row>
    <row r="474" spans="2:10" ht="13.35" customHeight="1">
      <c r="B474" s="10" t="str">
        <f>VLOOKUP($J470,ASBVs!$A$2:$AB$411,10,FALSE)</f>
        <v>63</v>
      </c>
      <c r="C474" s="10" t="str">
        <f>VLOOKUP($J470,ASBVs!$A$2:$AB$411,12,FALSE)</f>
        <v>66</v>
      </c>
      <c r="D474" s="10" t="str">
        <f>VLOOKUP($J470,ASBVs!$A$2:$AB$411,14,FALSE)</f>
        <v>66</v>
      </c>
      <c r="E474" s="10" t="str">
        <f>VLOOKUP($J470,ASBVs!$A$2:$AB$411,18,FALSE)</f>
        <v>66</v>
      </c>
      <c r="F474" s="10" t="str">
        <f>VLOOKUP($J470,ASBVs!$A$2:$AB$411,16,FALSE)</f>
        <v>69</v>
      </c>
      <c r="G474" s="10" t="str">
        <f>VLOOKUP($J470,ASBVs!$A$2:$AB$411,20,FALSE)</f>
        <v>56</v>
      </c>
      <c r="H474" s="10" t="str">
        <f>VLOOKUP($J470,ASBVs!$A$2:$AB$411,22,FALSE)</f>
        <v>45</v>
      </c>
      <c r="I474" s="10" t="str">
        <f>VLOOKUP($J470,ASBVs!$A$2:$AB$411,24,FALSE)</f>
        <v>45</v>
      </c>
      <c r="J474" s="10" t="str">
        <f>VLOOKUP($J470,ASBVs!$A$2:$AB$411,26,FALSE)</f>
        <v>52</v>
      </c>
    </row>
    <row r="475" spans="2:10" ht="13.35" customHeight="1">
      <c r="B475" s="11" t="s">
        <v>3103</v>
      </c>
      <c r="C475" s="11" t="s">
        <v>3091</v>
      </c>
      <c r="D475" s="11" t="s">
        <v>3104</v>
      </c>
      <c r="E475" s="23" t="s">
        <v>2623</v>
      </c>
      <c r="F475" s="23"/>
      <c r="G475" s="24" t="s">
        <v>3105</v>
      </c>
      <c r="H475" s="25"/>
      <c r="I475" s="23" t="s">
        <v>3106</v>
      </c>
      <c r="J475" s="23"/>
    </row>
    <row r="476" spans="2:10" ht="13.35" customHeight="1">
      <c r="B476" s="10" t="str">
        <f>VLOOKUP($J470,ASBVs!$A$2:$AE$411,29,FALSE)</f>
        <v>2</v>
      </c>
      <c r="C476" s="10" t="str">
        <f>VLOOKUP($J470,ASBVs!$A$2:$AE$411,30,FALSE)</f>
        <v>1</v>
      </c>
      <c r="D476" s="10" t="str">
        <f>VLOOKUP($J470,ASBVs!$A$2:$AE$411,31,FALSE)</f>
        <v>2</v>
      </c>
      <c r="E476" s="26" t="str">
        <f>VLOOKUP($J470,ASBVs!$A$2:$B$411,2,FALSE)</f>
        <v xml:space="preserve">Dorset </v>
      </c>
      <c r="F476" s="26"/>
      <c r="G476" s="27" t="str">
        <f>VLOOKUP($J470,ASBVs!$A$2:$AB$411,27,FALSE)</f>
        <v>143.32</v>
      </c>
      <c r="H476" s="25"/>
      <c r="I476" s="27" t="str">
        <f>VLOOKUP($J470,ASBVs!$A$2:$AB$411,28,FALSE)</f>
        <v>145.09</v>
      </c>
      <c r="J476" s="25"/>
    </row>
    <row r="477" spans="2:10" ht="13.35" customHeight="1">
      <c r="B477" s="28" t="s">
        <v>3107</v>
      </c>
      <c r="C477" s="28"/>
      <c r="D477" s="28"/>
      <c r="E477" s="28"/>
      <c r="F477" s="28"/>
      <c r="G477" s="28"/>
      <c r="H477" s="28" t="s">
        <v>3108</v>
      </c>
      <c r="I477" s="28"/>
      <c r="J477" s="28"/>
    </row>
    <row r="479" spans="2:10" ht="13.35" customHeight="1">
      <c r="B479" s="3" t="s">
        <v>3099</v>
      </c>
      <c r="C479" s="4"/>
      <c r="D479" s="4" t="str">
        <f>VLOOKUP($J479,ASBVs!$A$2:$D$411,4,FALSE)</f>
        <v>220157</v>
      </c>
      <c r="E479" s="4"/>
      <c r="F479" s="4" t="str">
        <f>VLOOKUP($J479,ASBVs!$A$2:$H$411,8,FALSE)</f>
        <v>Triplet</v>
      </c>
      <c r="G479" s="29"/>
      <c r="H479" s="30"/>
      <c r="I479" s="5" t="s">
        <v>3100</v>
      </c>
      <c r="J479" s="6">
        <v>54</v>
      </c>
    </row>
    <row r="480" spans="2:10" ht="13.35" customHeight="1">
      <c r="B480" s="7" t="s">
        <v>3101</v>
      </c>
      <c r="C480" s="19" t="str">
        <f>VLOOKUP($J479,ASBVs!$A$2:$F$411,6,FALSE)</f>
        <v>210216</v>
      </c>
      <c r="D480" s="20"/>
      <c r="E480" s="20"/>
      <c r="F480" s="7" t="s">
        <v>3102</v>
      </c>
      <c r="G480" s="21">
        <f>VLOOKUP($J479,ASBVs!$A$2:$G$411,7,FALSE)</f>
        <v>44678</v>
      </c>
      <c r="H480" s="21"/>
      <c r="I480" s="21"/>
      <c r="J480" s="22"/>
    </row>
    <row r="481" spans="2:10" ht="13.35" customHeight="1">
      <c r="B481" s="8" t="s">
        <v>0</v>
      </c>
      <c r="C481" s="9" t="s">
        <v>6</v>
      </c>
      <c r="D481" s="9" t="s">
        <v>2667</v>
      </c>
      <c r="E481" s="9" t="s">
        <v>2</v>
      </c>
      <c r="F481" s="9" t="s">
        <v>1</v>
      </c>
      <c r="G481" s="8" t="s">
        <v>3</v>
      </c>
      <c r="H481" s="8" t="s">
        <v>4</v>
      </c>
      <c r="I481" s="8" t="s">
        <v>5</v>
      </c>
      <c r="J481" s="8" t="s">
        <v>7</v>
      </c>
    </row>
    <row r="482" spans="2:10" ht="13.35" customHeight="1">
      <c r="B482" s="10" t="str">
        <f>VLOOKUP($J479,ASBVs!$A$2:$AE$411,9,FALSE)</f>
        <v>0.56</v>
      </c>
      <c r="C482" s="10" t="str">
        <f>VLOOKUP($J479,ASBVs!$A$2:$AE$411,11,FALSE)</f>
        <v>9.46</v>
      </c>
      <c r="D482" s="10" t="str">
        <f>VLOOKUP($J479,ASBVs!$A$2:$AE$411,13,FALSE)</f>
        <v>13.90</v>
      </c>
      <c r="E482" s="10" t="str">
        <f>VLOOKUP($J479,ASBVs!$A$2:$AE$411,17,FALSE)</f>
        <v>0.30</v>
      </c>
      <c r="F482" s="10" t="str">
        <f>VLOOKUP($J479,ASBVs!$A$2:$AE$411,15,FALSE)</f>
        <v>3.30</v>
      </c>
      <c r="G482" s="10" t="str">
        <f>VLOOKUP($J479,ASBVs!$A$2:$AE$411,19,FALSE)</f>
        <v>3.16</v>
      </c>
      <c r="H482" s="10" t="str">
        <f>VLOOKUP($J479,ASBVs!$A$2:$AE$411,21,FALSE)</f>
        <v>-0.25</v>
      </c>
      <c r="I482" s="10" t="str">
        <f>VLOOKUP($J479,ASBVs!$A$2:$AE$411,23,FALSE)</f>
        <v>1.49</v>
      </c>
      <c r="J482" s="10" t="str">
        <f>VLOOKUP($J479,ASBVs!$A$2:$AE$411,25,FALSE)</f>
        <v>2.62</v>
      </c>
    </row>
    <row r="483" spans="2:10" ht="13.35" customHeight="1">
      <c r="B483" s="10" t="str">
        <f>VLOOKUP($J479,ASBVs!$A$2:$AB$411,10,FALSE)</f>
        <v>60</v>
      </c>
      <c r="C483" s="10" t="str">
        <f>VLOOKUP($J479,ASBVs!$A$2:$AB$411,12,FALSE)</f>
        <v>64</v>
      </c>
      <c r="D483" s="10" t="str">
        <f>VLOOKUP($J479,ASBVs!$A$2:$AB$411,14,FALSE)</f>
        <v>65</v>
      </c>
      <c r="E483" s="10" t="str">
        <f>VLOOKUP($J479,ASBVs!$A$2:$AB$411,18,FALSE)</f>
        <v>66</v>
      </c>
      <c r="F483" s="10" t="str">
        <f>VLOOKUP($J479,ASBVs!$A$2:$AB$411,16,FALSE)</f>
        <v>68</v>
      </c>
      <c r="G483" s="10" t="str">
        <f>VLOOKUP($J479,ASBVs!$A$2:$AB$411,20,FALSE)</f>
        <v>55</v>
      </c>
      <c r="H483" s="10" t="str">
        <f>VLOOKUP($J479,ASBVs!$A$2:$AB$411,22,FALSE)</f>
        <v>47</v>
      </c>
      <c r="I483" s="10" t="str">
        <f>VLOOKUP($J479,ASBVs!$A$2:$AB$411,24,FALSE)</f>
        <v>47</v>
      </c>
      <c r="J483" s="10" t="str">
        <f>VLOOKUP($J479,ASBVs!$A$2:$AB$411,26,FALSE)</f>
        <v>52</v>
      </c>
    </row>
    <row r="484" spans="2:10" ht="13.35" customHeight="1">
      <c r="B484" s="11" t="s">
        <v>3103</v>
      </c>
      <c r="C484" s="11" t="s">
        <v>3091</v>
      </c>
      <c r="D484" s="11" t="s">
        <v>3104</v>
      </c>
      <c r="E484" s="23" t="s">
        <v>2623</v>
      </c>
      <c r="F484" s="23"/>
      <c r="G484" s="24" t="s">
        <v>3105</v>
      </c>
      <c r="H484" s="25"/>
      <c r="I484" s="23" t="s">
        <v>3106</v>
      </c>
      <c r="J484" s="23"/>
    </row>
    <row r="485" spans="2:10" ht="13.35" customHeight="1">
      <c r="B485" s="10" t="str">
        <f>VLOOKUP($J479,ASBVs!$A$2:$AE$411,29,FALSE)</f>
        <v>2</v>
      </c>
      <c r="C485" s="10" t="str">
        <f>VLOOKUP($J479,ASBVs!$A$2:$AE$411,30,FALSE)</f>
        <v>2</v>
      </c>
      <c r="D485" s="10" t="str">
        <f>VLOOKUP($J479,ASBVs!$A$2:$AE$411,31,FALSE)</f>
        <v>2</v>
      </c>
      <c r="E485" s="26" t="str">
        <f>VLOOKUP($J479,ASBVs!$A$2:$B$411,2,FALSE)</f>
        <v xml:space="preserve">Dorset </v>
      </c>
      <c r="F485" s="26"/>
      <c r="G485" s="27" t="str">
        <f>VLOOKUP($J479,ASBVs!$A$2:$AB$411,27,FALSE)</f>
        <v>142.62</v>
      </c>
      <c r="H485" s="25"/>
      <c r="I485" s="27" t="str">
        <f>VLOOKUP($J479,ASBVs!$A$2:$AB$411,28,FALSE)</f>
        <v>146.25</v>
      </c>
      <c r="J485" s="25"/>
    </row>
    <row r="486" spans="2:10" ht="13.35" customHeight="1">
      <c r="B486" s="28" t="s">
        <v>3107</v>
      </c>
      <c r="C486" s="28"/>
      <c r="D486" s="28"/>
      <c r="E486" s="28"/>
      <c r="F486" s="28"/>
      <c r="G486" s="28"/>
      <c r="H486" s="28" t="s">
        <v>3108</v>
      </c>
      <c r="I486" s="28"/>
      <c r="J486" s="28"/>
    </row>
    <row r="488" spans="2:10" ht="13.35" customHeight="1">
      <c r="B488" s="3" t="s">
        <v>3099</v>
      </c>
      <c r="C488" s="4"/>
      <c r="D488" s="4" t="str">
        <f>VLOOKUP($J488,ASBVs!$A$2:$D$411,4,FALSE)</f>
        <v>221084</v>
      </c>
      <c r="E488" s="4"/>
      <c r="F488" s="4" t="str">
        <f>VLOOKUP($J488,ASBVs!$A$2:$H$411,8,FALSE)</f>
        <v>Twin</v>
      </c>
      <c r="G488" s="29"/>
      <c r="H488" s="30"/>
      <c r="I488" s="5" t="s">
        <v>3100</v>
      </c>
      <c r="J488" s="6">
        <v>55</v>
      </c>
    </row>
    <row r="489" spans="2:10" ht="13.35" customHeight="1">
      <c r="B489" s="7" t="s">
        <v>3101</v>
      </c>
      <c r="C489" s="19" t="str">
        <f>VLOOKUP($J488,ASBVs!$A$2:$F$411,6,FALSE)</f>
        <v>200887</v>
      </c>
      <c r="D489" s="20"/>
      <c r="E489" s="20"/>
      <c r="F489" s="7" t="s">
        <v>3102</v>
      </c>
      <c r="G489" s="21">
        <f>VLOOKUP($J488,ASBVs!$A$2:$G$411,7,FALSE)</f>
        <v>44707</v>
      </c>
      <c r="H489" s="21"/>
      <c r="I489" s="21"/>
      <c r="J489" s="22"/>
    </row>
    <row r="490" spans="2:10" ht="13.35" customHeight="1">
      <c r="B490" s="8" t="s">
        <v>0</v>
      </c>
      <c r="C490" s="9" t="s">
        <v>6</v>
      </c>
      <c r="D490" s="9" t="s">
        <v>2667</v>
      </c>
      <c r="E490" s="9" t="s">
        <v>2</v>
      </c>
      <c r="F490" s="9" t="s">
        <v>1</v>
      </c>
      <c r="G490" s="8" t="s">
        <v>3</v>
      </c>
      <c r="H490" s="8" t="s">
        <v>4</v>
      </c>
      <c r="I490" s="8" t="s">
        <v>5</v>
      </c>
      <c r="J490" s="8" t="s">
        <v>7</v>
      </c>
    </row>
    <row r="491" spans="2:10" ht="13.35" customHeight="1">
      <c r="B491" s="10" t="str">
        <f>VLOOKUP($J488,ASBVs!$A$2:$AE$411,9,FALSE)</f>
        <v>0.53</v>
      </c>
      <c r="C491" s="10" t="str">
        <f>VLOOKUP($J488,ASBVs!$A$2:$AE$411,11,FALSE)</f>
        <v>9.99</v>
      </c>
      <c r="D491" s="10" t="str">
        <f>VLOOKUP($J488,ASBVs!$A$2:$AE$411,13,FALSE)</f>
        <v>14.80</v>
      </c>
      <c r="E491" s="10" t="str">
        <f>VLOOKUP($J488,ASBVs!$A$2:$AE$411,17,FALSE)</f>
        <v>-0.46</v>
      </c>
      <c r="F491" s="10" t="str">
        <f>VLOOKUP($J488,ASBVs!$A$2:$AE$411,15,FALSE)</f>
        <v>3.36</v>
      </c>
      <c r="G491" s="10" t="str">
        <f>VLOOKUP($J488,ASBVs!$A$2:$AE$411,19,FALSE)</f>
        <v>4.18</v>
      </c>
      <c r="H491" s="10" t="str">
        <f>VLOOKUP($J488,ASBVs!$A$2:$AE$411,21,FALSE)</f>
        <v>-0.63</v>
      </c>
      <c r="I491" s="10" t="str">
        <f>VLOOKUP($J488,ASBVs!$A$2:$AE$411,23,FALSE)</f>
        <v>2.69</v>
      </c>
      <c r="J491" s="10" t="str">
        <f>VLOOKUP($J488,ASBVs!$A$2:$AE$411,25,FALSE)</f>
        <v>2.94</v>
      </c>
    </row>
    <row r="492" spans="2:10" ht="13.35" customHeight="1">
      <c r="B492" s="10" t="str">
        <f>VLOOKUP($J488,ASBVs!$A$2:$AB$411,10,FALSE)</f>
        <v>62</v>
      </c>
      <c r="C492" s="10" t="str">
        <f>VLOOKUP($J488,ASBVs!$A$2:$AB$411,12,FALSE)</f>
        <v>64</v>
      </c>
      <c r="D492" s="10" t="str">
        <f>VLOOKUP($J488,ASBVs!$A$2:$AB$411,14,FALSE)</f>
        <v>62</v>
      </c>
      <c r="E492" s="10" t="str">
        <f>VLOOKUP($J488,ASBVs!$A$2:$AB$411,18,FALSE)</f>
        <v>64</v>
      </c>
      <c r="F492" s="10" t="str">
        <f>VLOOKUP($J488,ASBVs!$A$2:$AB$411,16,FALSE)</f>
        <v>66</v>
      </c>
      <c r="G492" s="10" t="str">
        <f>VLOOKUP($J488,ASBVs!$A$2:$AB$411,20,FALSE)</f>
        <v>58</v>
      </c>
      <c r="H492" s="10" t="str">
        <f>VLOOKUP($J488,ASBVs!$A$2:$AB$411,22,FALSE)</f>
        <v>50</v>
      </c>
      <c r="I492" s="10" t="str">
        <f>VLOOKUP($J488,ASBVs!$A$2:$AB$411,24,FALSE)</f>
        <v>48</v>
      </c>
      <c r="J492" s="10" t="str">
        <f>VLOOKUP($J488,ASBVs!$A$2:$AB$411,26,FALSE)</f>
        <v>52</v>
      </c>
    </row>
    <row r="493" spans="2:10" ht="13.35" customHeight="1">
      <c r="B493" s="11" t="s">
        <v>3103</v>
      </c>
      <c r="C493" s="11" t="s">
        <v>3091</v>
      </c>
      <c r="D493" s="11" t="s">
        <v>3104</v>
      </c>
      <c r="E493" s="23" t="s">
        <v>2623</v>
      </c>
      <c r="F493" s="23"/>
      <c r="G493" s="24" t="s">
        <v>3105</v>
      </c>
      <c r="H493" s="25"/>
      <c r="I493" s="23" t="s">
        <v>3106</v>
      </c>
      <c r="J493" s="23"/>
    </row>
    <row r="494" spans="2:10" ht="13.35" customHeight="1">
      <c r="B494" s="10" t="str">
        <f>VLOOKUP($J488,ASBVs!$A$2:$AE$411,29,FALSE)</f>
        <v>2</v>
      </c>
      <c r="C494" s="10" t="str">
        <f>VLOOKUP($J488,ASBVs!$A$2:$AE$411,30,FALSE)</f>
        <v>2</v>
      </c>
      <c r="D494" s="10" t="str">
        <f>VLOOKUP($J488,ASBVs!$A$2:$AE$411,31,FALSE)</f>
        <v>2</v>
      </c>
      <c r="E494" s="26" t="str">
        <f>VLOOKUP($J488,ASBVs!$A$2:$B$411,2,FALSE)</f>
        <v xml:space="preserve">Dorset </v>
      </c>
      <c r="F494" s="26"/>
      <c r="G494" s="27" t="str">
        <f>VLOOKUP($J488,ASBVs!$A$2:$AB$411,27,FALSE)</f>
        <v>143.27</v>
      </c>
      <c r="H494" s="25"/>
      <c r="I494" s="27" t="str">
        <f>VLOOKUP($J488,ASBVs!$A$2:$AB$411,28,FALSE)</f>
        <v>151.16</v>
      </c>
      <c r="J494" s="25"/>
    </row>
    <row r="495" spans="2:10" ht="13.35" customHeight="1">
      <c r="B495" s="28" t="s">
        <v>3107</v>
      </c>
      <c r="C495" s="28"/>
      <c r="D495" s="28"/>
      <c r="E495" s="28"/>
      <c r="F495" s="28"/>
      <c r="G495" s="28"/>
      <c r="H495" s="28" t="s">
        <v>3108</v>
      </c>
      <c r="I495" s="28"/>
      <c r="J495" s="28"/>
    </row>
    <row r="497" spans="2:10" ht="13.35" customHeight="1">
      <c r="B497" s="3" t="s">
        <v>3099</v>
      </c>
      <c r="C497" s="4"/>
      <c r="D497" s="4" t="str">
        <f>VLOOKUP($J497,ASBVs!$A$2:$D$411,4,FALSE)</f>
        <v>220462</v>
      </c>
      <c r="E497" s="4"/>
      <c r="F497" s="4" t="str">
        <f>VLOOKUP($J497,ASBVs!$A$2:$H$411,8,FALSE)</f>
        <v>Triplet</v>
      </c>
      <c r="G497" s="29"/>
      <c r="H497" s="30"/>
      <c r="I497" s="5" t="s">
        <v>3100</v>
      </c>
      <c r="J497" s="6">
        <v>56</v>
      </c>
    </row>
    <row r="498" spans="2:10" ht="13.35" customHeight="1">
      <c r="B498" s="7" t="s">
        <v>3101</v>
      </c>
      <c r="C498" s="19" t="str">
        <f>VLOOKUP($J497,ASBVs!$A$2:$F$411,6,FALSE)</f>
        <v>210216</v>
      </c>
      <c r="D498" s="20"/>
      <c r="E498" s="20"/>
      <c r="F498" s="7" t="s">
        <v>3102</v>
      </c>
      <c r="G498" s="21">
        <f>VLOOKUP($J497,ASBVs!$A$2:$G$411,7,FALSE)</f>
        <v>44683</v>
      </c>
      <c r="H498" s="21"/>
      <c r="I498" s="21"/>
      <c r="J498" s="22"/>
    </row>
    <row r="499" spans="2:10" ht="13.35" customHeight="1">
      <c r="B499" s="8" t="s">
        <v>0</v>
      </c>
      <c r="C499" s="9" t="s">
        <v>6</v>
      </c>
      <c r="D499" s="9" t="s">
        <v>2667</v>
      </c>
      <c r="E499" s="9" t="s">
        <v>2</v>
      </c>
      <c r="F499" s="9" t="s">
        <v>1</v>
      </c>
      <c r="G499" s="8" t="s">
        <v>3</v>
      </c>
      <c r="H499" s="8" t="s">
        <v>4</v>
      </c>
      <c r="I499" s="8" t="s">
        <v>5</v>
      </c>
      <c r="J499" s="8" t="s">
        <v>7</v>
      </c>
    </row>
    <row r="500" spans="2:10" ht="13.35" customHeight="1">
      <c r="B500" s="10" t="str">
        <f>VLOOKUP($J497,ASBVs!$A$2:$AE$411,9,FALSE)</f>
        <v>0.47</v>
      </c>
      <c r="C500" s="10" t="str">
        <f>VLOOKUP($J497,ASBVs!$A$2:$AE$411,11,FALSE)</f>
        <v>8.60</v>
      </c>
      <c r="D500" s="10" t="str">
        <f>VLOOKUP($J497,ASBVs!$A$2:$AE$411,13,FALSE)</f>
        <v>14.07</v>
      </c>
      <c r="E500" s="10" t="str">
        <f>VLOOKUP($J497,ASBVs!$A$2:$AE$411,17,FALSE)</f>
        <v>-0.10</v>
      </c>
      <c r="F500" s="10" t="str">
        <f>VLOOKUP($J497,ASBVs!$A$2:$AE$411,15,FALSE)</f>
        <v>2.54</v>
      </c>
      <c r="G500" s="10" t="str">
        <f>VLOOKUP($J497,ASBVs!$A$2:$AE$411,19,FALSE)</f>
        <v>3.06</v>
      </c>
      <c r="H500" s="10" t="str">
        <f>VLOOKUP($J497,ASBVs!$A$2:$AE$411,21,FALSE)</f>
        <v>-0.40</v>
      </c>
      <c r="I500" s="10" t="str">
        <f>VLOOKUP($J497,ASBVs!$A$2:$AE$411,23,FALSE)</f>
        <v>0.54</v>
      </c>
      <c r="J500" s="10" t="str">
        <f>VLOOKUP($J497,ASBVs!$A$2:$AE$411,25,FALSE)</f>
        <v>2.59</v>
      </c>
    </row>
    <row r="501" spans="2:10" ht="13.35" customHeight="1">
      <c r="B501" s="10" t="str">
        <f>VLOOKUP($J497,ASBVs!$A$2:$AB$411,10,FALSE)</f>
        <v>60</v>
      </c>
      <c r="C501" s="10" t="str">
        <f>VLOOKUP($J497,ASBVs!$A$2:$AB$411,12,FALSE)</f>
        <v>65</v>
      </c>
      <c r="D501" s="10" t="str">
        <f>VLOOKUP($J497,ASBVs!$A$2:$AB$411,14,FALSE)</f>
        <v>65</v>
      </c>
      <c r="E501" s="10" t="str">
        <f>VLOOKUP($J497,ASBVs!$A$2:$AB$411,18,FALSE)</f>
        <v>66</v>
      </c>
      <c r="F501" s="10" t="str">
        <f>VLOOKUP($J497,ASBVs!$A$2:$AB$411,16,FALSE)</f>
        <v>68</v>
      </c>
      <c r="G501" s="10" t="str">
        <f>VLOOKUP($J497,ASBVs!$A$2:$AB$411,20,FALSE)</f>
        <v>56</v>
      </c>
      <c r="H501" s="10" t="str">
        <f>VLOOKUP($J497,ASBVs!$A$2:$AB$411,22,FALSE)</f>
        <v>46</v>
      </c>
      <c r="I501" s="10" t="str">
        <f>VLOOKUP($J497,ASBVs!$A$2:$AB$411,24,FALSE)</f>
        <v>46</v>
      </c>
      <c r="J501" s="10" t="str">
        <f>VLOOKUP($J497,ASBVs!$A$2:$AB$411,26,FALSE)</f>
        <v>52</v>
      </c>
    </row>
    <row r="502" spans="2:10" ht="13.35" customHeight="1">
      <c r="B502" s="11" t="s">
        <v>3103</v>
      </c>
      <c r="C502" s="11" t="s">
        <v>3091</v>
      </c>
      <c r="D502" s="11" t="s">
        <v>3104</v>
      </c>
      <c r="E502" s="23" t="s">
        <v>2623</v>
      </c>
      <c r="F502" s="23"/>
      <c r="G502" s="24" t="s">
        <v>3105</v>
      </c>
      <c r="H502" s="25"/>
      <c r="I502" s="23" t="s">
        <v>3106</v>
      </c>
      <c r="J502" s="23"/>
    </row>
    <row r="503" spans="2:10" ht="13.35" customHeight="1">
      <c r="B503" s="10" t="str">
        <f>VLOOKUP($J497,ASBVs!$A$2:$AE$411,29,FALSE)</f>
        <v>2</v>
      </c>
      <c r="C503" s="10" t="str">
        <f>VLOOKUP($J497,ASBVs!$A$2:$AE$411,30,FALSE)</f>
        <v>2</v>
      </c>
      <c r="D503" s="10" t="str">
        <f>VLOOKUP($J497,ASBVs!$A$2:$AE$411,31,FALSE)</f>
        <v>3</v>
      </c>
      <c r="E503" s="26" t="str">
        <f>VLOOKUP($J497,ASBVs!$A$2:$B$411,2,FALSE)</f>
        <v xml:space="preserve">Dorset </v>
      </c>
      <c r="F503" s="26"/>
      <c r="G503" s="27" t="str">
        <f>VLOOKUP($J497,ASBVs!$A$2:$AB$411,27,FALSE)</f>
        <v>141.96</v>
      </c>
      <c r="H503" s="25"/>
      <c r="I503" s="27" t="str">
        <f>VLOOKUP($J497,ASBVs!$A$2:$AB$411,28,FALSE)</f>
        <v>147.28</v>
      </c>
      <c r="J503" s="25"/>
    </row>
    <row r="504" spans="2:10" ht="13.35" customHeight="1">
      <c r="B504" s="28" t="s">
        <v>3107</v>
      </c>
      <c r="C504" s="28"/>
      <c r="D504" s="28"/>
      <c r="E504" s="28"/>
      <c r="F504" s="28"/>
      <c r="G504" s="28"/>
      <c r="H504" s="28" t="s">
        <v>3108</v>
      </c>
      <c r="I504" s="28"/>
      <c r="J504" s="28"/>
    </row>
    <row r="506" spans="2:10" ht="13.35" customHeight="1">
      <c r="B506" s="3" t="s">
        <v>3099</v>
      </c>
      <c r="C506" s="4"/>
      <c r="D506" s="4" t="str">
        <f>VLOOKUP($J506,ASBVs!$A$2:$D$411,4,FALSE)</f>
        <v>220473</v>
      </c>
      <c r="E506" s="4"/>
      <c r="F506" s="4" t="str">
        <f>VLOOKUP($J506,ASBVs!$A$2:$H$411,8,FALSE)</f>
        <v>Twin</v>
      </c>
      <c r="G506" s="29"/>
      <c r="H506" s="30"/>
      <c r="I506" s="5" t="s">
        <v>3100</v>
      </c>
      <c r="J506" s="6">
        <v>57</v>
      </c>
    </row>
    <row r="507" spans="2:10" ht="13.35" customHeight="1">
      <c r="B507" s="7" t="s">
        <v>3101</v>
      </c>
      <c r="C507" s="19" t="str">
        <f>VLOOKUP($J506,ASBVs!$A$2:$F$411,6,FALSE)</f>
        <v>210234</v>
      </c>
      <c r="D507" s="20"/>
      <c r="E507" s="20"/>
      <c r="F507" s="7" t="s">
        <v>3102</v>
      </c>
      <c r="G507" s="21">
        <f>VLOOKUP($J506,ASBVs!$A$2:$G$411,7,FALSE)</f>
        <v>44683</v>
      </c>
      <c r="H507" s="21"/>
      <c r="I507" s="21"/>
      <c r="J507" s="22"/>
    </row>
    <row r="508" spans="2:10" ht="13.35" customHeight="1">
      <c r="B508" s="8" t="s">
        <v>0</v>
      </c>
      <c r="C508" s="9" t="s">
        <v>6</v>
      </c>
      <c r="D508" s="9" t="s">
        <v>2667</v>
      </c>
      <c r="E508" s="9" t="s">
        <v>2</v>
      </c>
      <c r="F508" s="9" t="s">
        <v>1</v>
      </c>
      <c r="G508" s="8" t="s">
        <v>3</v>
      </c>
      <c r="H508" s="8" t="s">
        <v>4</v>
      </c>
      <c r="I508" s="8" t="s">
        <v>5</v>
      </c>
      <c r="J508" s="8" t="s">
        <v>7</v>
      </c>
    </row>
    <row r="509" spans="2:10" ht="13.35" customHeight="1">
      <c r="B509" s="10" t="str">
        <f>VLOOKUP($J506,ASBVs!$A$2:$AE$411,9,FALSE)</f>
        <v>0.46</v>
      </c>
      <c r="C509" s="10" t="str">
        <f>VLOOKUP($J506,ASBVs!$A$2:$AE$411,11,FALSE)</f>
        <v>10.61</v>
      </c>
      <c r="D509" s="10" t="str">
        <f>VLOOKUP($J506,ASBVs!$A$2:$AE$411,13,FALSE)</f>
        <v>14.90</v>
      </c>
      <c r="E509" s="10" t="str">
        <f>VLOOKUP($J506,ASBVs!$A$2:$AE$411,17,FALSE)</f>
        <v>-0.77</v>
      </c>
      <c r="F509" s="10" t="str">
        <f>VLOOKUP($J506,ASBVs!$A$2:$AE$411,15,FALSE)</f>
        <v>2.60</v>
      </c>
      <c r="G509" s="10" t="str">
        <f>VLOOKUP($J506,ASBVs!$A$2:$AE$411,19,FALSE)</f>
        <v>4.46</v>
      </c>
      <c r="H509" s="10" t="str">
        <f>VLOOKUP($J506,ASBVs!$A$2:$AE$411,21,FALSE)</f>
        <v>-0.59</v>
      </c>
      <c r="I509" s="10" t="str">
        <f>VLOOKUP($J506,ASBVs!$A$2:$AE$411,23,FALSE)</f>
        <v>3.84</v>
      </c>
      <c r="J509" s="10" t="str">
        <f>VLOOKUP($J506,ASBVs!$A$2:$AE$411,25,FALSE)</f>
        <v>2.35</v>
      </c>
    </row>
    <row r="510" spans="2:10" ht="13.35" customHeight="1">
      <c r="B510" s="10" t="str">
        <f>VLOOKUP($J506,ASBVs!$A$2:$AB$411,10,FALSE)</f>
        <v>58</v>
      </c>
      <c r="C510" s="10" t="str">
        <f>VLOOKUP($J506,ASBVs!$A$2:$AB$411,12,FALSE)</f>
        <v>62</v>
      </c>
      <c r="D510" s="10" t="str">
        <f>VLOOKUP($J506,ASBVs!$A$2:$AB$411,14,FALSE)</f>
        <v>63</v>
      </c>
      <c r="E510" s="10" t="str">
        <f>VLOOKUP($J506,ASBVs!$A$2:$AB$411,18,FALSE)</f>
        <v>64</v>
      </c>
      <c r="F510" s="10" t="str">
        <f>VLOOKUP($J506,ASBVs!$A$2:$AB$411,16,FALSE)</f>
        <v>66</v>
      </c>
      <c r="G510" s="10" t="str">
        <f>VLOOKUP($J506,ASBVs!$A$2:$AB$411,20,FALSE)</f>
        <v>54</v>
      </c>
      <c r="H510" s="10" t="str">
        <f>VLOOKUP($J506,ASBVs!$A$2:$AB$411,22,FALSE)</f>
        <v>47</v>
      </c>
      <c r="I510" s="10" t="str">
        <f>VLOOKUP($J506,ASBVs!$A$2:$AB$411,24,FALSE)</f>
        <v>47</v>
      </c>
      <c r="J510" s="10" t="str">
        <f>VLOOKUP($J506,ASBVs!$A$2:$AB$411,26,FALSE)</f>
        <v>51</v>
      </c>
    </row>
    <row r="511" spans="2:10" ht="13.35" customHeight="1">
      <c r="B511" s="11" t="s">
        <v>3103</v>
      </c>
      <c r="C511" s="11" t="s">
        <v>3091</v>
      </c>
      <c r="D511" s="11" t="s">
        <v>3104</v>
      </c>
      <c r="E511" s="23" t="s">
        <v>2623</v>
      </c>
      <c r="F511" s="23"/>
      <c r="G511" s="24" t="s">
        <v>3105</v>
      </c>
      <c r="H511" s="25"/>
      <c r="I511" s="23" t="s">
        <v>3106</v>
      </c>
      <c r="J511" s="23"/>
    </row>
    <row r="512" spans="2:10" ht="13.35" customHeight="1">
      <c r="B512" s="10" t="str">
        <f>VLOOKUP($J506,ASBVs!$A$2:$AE$411,29,FALSE)</f>
        <v>2</v>
      </c>
      <c r="C512" s="10" t="str">
        <f>VLOOKUP($J506,ASBVs!$A$2:$AE$411,30,FALSE)</f>
        <v>3</v>
      </c>
      <c r="D512" s="10" t="str">
        <f>VLOOKUP($J506,ASBVs!$A$2:$AE$411,31,FALSE)</f>
        <v>3</v>
      </c>
      <c r="E512" s="26" t="str">
        <f>VLOOKUP($J506,ASBVs!$A$2:$B$411,2,FALSE)</f>
        <v xml:space="preserve">Dorset </v>
      </c>
      <c r="F512" s="26"/>
      <c r="G512" s="27" t="str">
        <f>VLOOKUP($J506,ASBVs!$A$2:$AB$411,27,FALSE)</f>
        <v>139.20</v>
      </c>
      <c r="H512" s="25"/>
      <c r="I512" s="27" t="str">
        <f>VLOOKUP($J506,ASBVs!$A$2:$AB$411,28,FALSE)</f>
        <v>146.64</v>
      </c>
      <c r="J512" s="25"/>
    </row>
    <row r="513" spans="2:10" ht="13.35" customHeight="1">
      <c r="B513" s="28" t="s">
        <v>3107</v>
      </c>
      <c r="C513" s="28"/>
      <c r="D513" s="28"/>
      <c r="E513" s="28"/>
      <c r="F513" s="28"/>
      <c r="G513" s="28"/>
      <c r="H513" s="28" t="s">
        <v>3108</v>
      </c>
      <c r="I513" s="28"/>
      <c r="J513" s="28"/>
    </row>
    <row r="515" spans="2:10" ht="13.35" customHeight="1">
      <c r="B515" s="3" t="s">
        <v>3099</v>
      </c>
      <c r="C515" s="4"/>
      <c r="D515" s="4" t="str">
        <f>VLOOKUP($J515,ASBVs!$A$2:$D$411,4,FALSE)</f>
        <v>221248</v>
      </c>
      <c r="E515" s="4"/>
      <c r="F515" s="4" t="str">
        <f>VLOOKUP($J515,ASBVs!$A$2:$H$411,8,FALSE)</f>
        <v>Single</v>
      </c>
      <c r="G515" s="29"/>
      <c r="H515" s="30"/>
      <c r="I515" s="5" t="s">
        <v>3100</v>
      </c>
      <c r="J515" s="6">
        <v>58</v>
      </c>
    </row>
    <row r="516" spans="2:10" ht="13.35" customHeight="1">
      <c r="B516" s="7" t="s">
        <v>3101</v>
      </c>
      <c r="C516" s="19" t="str">
        <f>VLOOKUP($J515,ASBVs!$A$2:$F$411,6,FALSE)</f>
        <v>211429</v>
      </c>
      <c r="D516" s="20"/>
      <c r="E516" s="20"/>
      <c r="F516" s="7" t="s">
        <v>3102</v>
      </c>
      <c r="G516" s="21">
        <f>VLOOKUP($J515,ASBVs!$A$2:$G$411,7,FALSE)</f>
        <v>44723</v>
      </c>
      <c r="H516" s="21"/>
      <c r="I516" s="21"/>
      <c r="J516" s="22"/>
    </row>
    <row r="517" spans="2:10" ht="13.35" customHeight="1">
      <c r="B517" s="8" t="s">
        <v>0</v>
      </c>
      <c r="C517" s="9" t="s">
        <v>6</v>
      </c>
      <c r="D517" s="9" t="s">
        <v>2667</v>
      </c>
      <c r="E517" s="9" t="s">
        <v>2</v>
      </c>
      <c r="F517" s="9" t="s">
        <v>1</v>
      </c>
      <c r="G517" s="8" t="s">
        <v>3</v>
      </c>
      <c r="H517" s="8" t="s">
        <v>4</v>
      </c>
      <c r="I517" s="8" t="s">
        <v>5</v>
      </c>
      <c r="J517" s="8" t="s">
        <v>7</v>
      </c>
    </row>
    <row r="518" spans="2:10" ht="13.35" customHeight="1">
      <c r="B518" s="10" t="str">
        <f>VLOOKUP($J515,ASBVs!$A$2:$AE$411,9,FALSE)</f>
        <v>0.65</v>
      </c>
      <c r="C518" s="10" t="str">
        <f>VLOOKUP($J515,ASBVs!$A$2:$AE$411,11,FALSE)</f>
        <v>11.84</v>
      </c>
      <c r="D518" s="10" t="str">
        <f>VLOOKUP($J515,ASBVs!$A$2:$AE$411,13,FALSE)</f>
        <v>16.48</v>
      </c>
      <c r="E518" s="10" t="str">
        <f>VLOOKUP($J515,ASBVs!$A$2:$AE$411,17,FALSE)</f>
        <v>-0.55</v>
      </c>
      <c r="F518" s="10" t="str">
        <f>VLOOKUP($J515,ASBVs!$A$2:$AE$411,15,FALSE)</f>
        <v>2.02</v>
      </c>
      <c r="G518" s="10" t="str">
        <f>VLOOKUP($J515,ASBVs!$A$2:$AE$411,19,FALSE)</f>
        <v>4.08</v>
      </c>
      <c r="H518" s="10" t="str">
        <f>VLOOKUP($J515,ASBVs!$A$2:$AE$411,21,FALSE)</f>
        <v>-0.62</v>
      </c>
      <c r="I518" s="10" t="str">
        <f>VLOOKUP($J515,ASBVs!$A$2:$AE$411,23,FALSE)</f>
        <v>4.35</v>
      </c>
      <c r="J518" s="10" t="str">
        <f>VLOOKUP($J515,ASBVs!$A$2:$AE$411,25,FALSE)</f>
        <v>2.29</v>
      </c>
    </row>
    <row r="519" spans="2:10" ht="13.35" customHeight="1">
      <c r="B519" s="10" t="str">
        <f>VLOOKUP($J515,ASBVs!$A$2:$AB$411,10,FALSE)</f>
        <v>59</v>
      </c>
      <c r="C519" s="10" t="str">
        <f>VLOOKUP($J515,ASBVs!$A$2:$AB$411,12,FALSE)</f>
        <v>60</v>
      </c>
      <c r="D519" s="10" t="str">
        <f>VLOOKUP($J515,ASBVs!$A$2:$AB$411,14,FALSE)</f>
        <v>57</v>
      </c>
      <c r="E519" s="10" t="str">
        <f>VLOOKUP($J515,ASBVs!$A$2:$AB$411,18,FALSE)</f>
        <v>60</v>
      </c>
      <c r="F519" s="10" t="str">
        <f>VLOOKUP($J515,ASBVs!$A$2:$AB$411,16,FALSE)</f>
        <v>62</v>
      </c>
      <c r="G519" s="10" t="str">
        <f>VLOOKUP($J515,ASBVs!$A$2:$AB$411,20,FALSE)</f>
        <v>53</v>
      </c>
      <c r="H519" s="10" t="str">
        <f>VLOOKUP($J515,ASBVs!$A$2:$AB$411,22,FALSE)</f>
        <v>47</v>
      </c>
      <c r="I519" s="10" t="str">
        <f>VLOOKUP($J515,ASBVs!$A$2:$AB$411,24,FALSE)</f>
        <v>46</v>
      </c>
      <c r="J519" s="10" t="str">
        <f>VLOOKUP($J515,ASBVs!$A$2:$AB$411,26,FALSE)</f>
        <v>48</v>
      </c>
    </row>
    <row r="520" spans="2:10" ht="13.35" customHeight="1">
      <c r="B520" s="11" t="s">
        <v>3103</v>
      </c>
      <c r="C520" s="11" t="s">
        <v>3091</v>
      </c>
      <c r="D520" s="11" t="s">
        <v>3104</v>
      </c>
      <c r="E520" s="23" t="s">
        <v>2623</v>
      </c>
      <c r="F520" s="23"/>
      <c r="G520" s="24" t="s">
        <v>3105</v>
      </c>
      <c r="H520" s="25"/>
      <c r="I520" s="23" t="s">
        <v>3106</v>
      </c>
      <c r="J520" s="23"/>
    </row>
    <row r="521" spans="2:10" ht="13.35" customHeight="1">
      <c r="B521" s="10" t="str">
        <f>VLOOKUP($J515,ASBVs!$A$2:$AE$411,29,FALSE)</f>
        <v>3</v>
      </c>
      <c r="C521" s="10" t="str">
        <f>VLOOKUP($J515,ASBVs!$A$2:$AE$411,30,FALSE)</f>
        <v>3</v>
      </c>
      <c r="D521" s="10" t="str">
        <f>VLOOKUP($J515,ASBVs!$A$2:$AE$411,31,FALSE)</f>
        <v>3</v>
      </c>
      <c r="E521" s="26" t="str">
        <f>VLOOKUP($J515,ASBVs!$A$2:$B$411,2,FALSE)</f>
        <v xml:space="preserve">Dorset </v>
      </c>
      <c r="F521" s="26"/>
      <c r="G521" s="27" t="str">
        <f>VLOOKUP($J515,ASBVs!$A$2:$AB$411,27,FALSE)</f>
        <v>137.24</v>
      </c>
      <c r="H521" s="25"/>
      <c r="I521" s="27" t="str">
        <f>VLOOKUP($J515,ASBVs!$A$2:$AB$411,28,FALSE)</f>
        <v>145.22</v>
      </c>
      <c r="J521" s="25"/>
    </row>
    <row r="522" spans="2:10" ht="13.35" customHeight="1">
      <c r="B522" s="28" t="s">
        <v>3107</v>
      </c>
      <c r="C522" s="28"/>
      <c r="D522" s="28"/>
      <c r="E522" s="28"/>
      <c r="F522" s="28"/>
      <c r="G522" s="28"/>
      <c r="H522" s="28" t="s">
        <v>3108</v>
      </c>
      <c r="I522" s="28"/>
      <c r="J522" s="28"/>
    </row>
    <row r="524" spans="2:10" ht="13.35" customHeight="1">
      <c r="B524" s="3" t="s">
        <v>3099</v>
      </c>
      <c r="C524" s="4"/>
      <c r="D524" s="4" t="str">
        <f>VLOOKUP($J524,ASBVs!$A$2:$D$411,4,FALSE)</f>
        <v>220180</v>
      </c>
      <c r="E524" s="4"/>
      <c r="F524" s="4" t="str">
        <f>VLOOKUP($J524,ASBVs!$A$2:$H$411,8,FALSE)</f>
        <v>Twin</v>
      </c>
      <c r="G524" s="29" t="str">
        <f>VLOOKUP($J524,ASBVs!$A$2:$AF$411,32,FALSE)</f>
        <v>«««««</v>
      </c>
      <c r="H524" s="30"/>
      <c r="I524" s="5" t="s">
        <v>3100</v>
      </c>
      <c r="J524" s="6">
        <v>59</v>
      </c>
    </row>
    <row r="525" spans="2:10" ht="13.35" customHeight="1">
      <c r="B525" s="7" t="s">
        <v>3101</v>
      </c>
      <c r="C525" s="19" t="str">
        <f>VLOOKUP($J524,ASBVs!$A$2:$F$411,6,FALSE)</f>
        <v>210781</v>
      </c>
      <c r="D525" s="20"/>
      <c r="E525" s="20"/>
      <c r="F525" s="7" t="s">
        <v>3102</v>
      </c>
      <c r="G525" s="21">
        <f>VLOOKUP($J524,ASBVs!$A$2:$G$411,7,FALSE)</f>
        <v>44679</v>
      </c>
      <c r="H525" s="21"/>
      <c r="I525" s="21"/>
      <c r="J525" s="22"/>
    </row>
    <row r="526" spans="2:10" ht="13.35" customHeight="1">
      <c r="B526" s="8" t="s">
        <v>0</v>
      </c>
      <c r="C526" s="9" t="s">
        <v>6</v>
      </c>
      <c r="D526" s="9" t="s">
        <v>2667</v>
      </c>
      <c r="E526" s="9" t="s">
        <v>2</v>
      </c>
      <c r="F526" s="9" t="s">
        <v>1</v>
      </c>
      <c r="G526" s="8" t="s">
        <v>3</v>
      </c>
      <c r="H526" s="8" t="s">
        <v>4</v>
      </c>
      <c r="I526" s="8" t="s">
        <v>5</v>
      </c>
      <c r="J526" s="8" t="s">
        <v>7</v>
      </c>
    </row>
    <row r="527" spans="2:10" ht="13.35" customHeight="1">
      <c r="B527" s="10" t="str">
        <f>VLOOKUP($J524,ASBVs!$A$2:$AE$411,9,FALSE)</f>
        <v>0.33</v>
      </c>
      <c r="C527" s="10" t="str">
        <f>VLOOKUP($J524,ASBVs!$A$2:$AE$411,11,FALSE)</f>
        <v>10.11</v>
      </c>
      <c r="D527" s="10" t="str">
        <f>VLOOKUP($J524,ASBVs!$A$2:$AE$411,13,FALSE)</f>
        <v>14.32</v>
      </c>
      <c r="E527" s="10" t="str">
        <f>VLOOKUP($J524,ASBVs!$A$2:$AE$411,17,FALSE)</f>
        <v>0.15</v>
      </c>
      <c r="F527" s="10" t="str">
        <f>VLOOKUP($J524,ASBVs!$A$2:$AE$411,15,FALSE)</f>
        <v>3.19</v>
      </c>
      <c r="G527" s="10" t="str">
        <f>VLOOKUP($J524,ASBVs!$A$2:$AE$411,19,FALSE)</f>
        <v>3.15</v>
      </c>
      <c r="H527" s="10" t="str">
        <f>VLOOKUP($J524,ASBVs!$A$2:$AE$411,21,FALSE)</f>
        <v>-0.07</v>
      </c>
      <c r="I527" s="10" t="str">
        <f>VLOOKUP($J524,ASBVs!$A$2:$AE$411,23,FALSE)</f>
        <v>0.93</v>
      </c>
      <c r="J527" s="10" t="str">
        <f>VLOOKUP($J524,ASBVs!$A$2:$AE$411,25,FALSE)</f>
        <v>2.57</v>
      </c>
    </row>
    <row r="528" spans="2:10" ht="13.35" customHeight="1">
      <c r="B528" s="10" t="str">
        <f>VLOOKUP($J524,ASBVs!$A$2:$AB$411,10,FALSE)</f>
        <v>60</v>
      </c>
      <c r="C528" s="10" t="str">
        <f>VLOOKUP($J524,ASBVs!$A$2:$AB$411,12,FALSE)</f>
        <v>65</v>
      </c>
      <c r="D528" s="10" t="str">
        <f>VLOOKUP($J524,ASBVs!$A$2:$AB$411,14,FALSE)</f>
        <v>65</v>
      </c>
      <c r="E528" s="10" t="str">
        <f>VLOOKUP($J524,ASBVs!$A$2:$AB$411,18,FALSE)</f>
        <v>65</v>
      </c>
      <c r="F528" s="10" t="str">
        <f>VLOOKUP($J524,ASBVs!$A$2:$AB$411,16,FALSE)</f>
        <v>67</v>
      </c>
      <c r="G528" s="10" t="str">
        <f>VLOOKUP($J524,ASBVs!$A$2:$AB$411,20,FALSE)</f>
        <v>55</v>
      </c>
      <c r="H528" s="10" t="str">
        <f>VLOOKUP($J524,ASBVs!$A$2:$AB$411,22,FALSE)</f>
        <v>47</v>
      </c>
      <c r="I528" s="10" t="str">
        <f>VLOOKUP($J524,ASBVs!$A$2:$AB$411,24,FALSE)</f>
        <v>46</v>
      </c>
      <c r="J528" s="10" t="str">
        <f>VLOOKUP($J524,ASBVs!$A$2:$AB$411,26,FALSE)</f>
        <v>51</v>
      </c>
    </row>
    <row r="529" spans="2:10" ht="13.35" customHeight="1">
      <c r="B529" s="11" t="s">
        <v>3103</v>
      </c>
      <c r="C529" s="11" t="s">
        <v>3091</v>
      </c>
      <c r="D529" s="11" t="s">
        <v>3104</v>
      </c>
      <c r="E529" s="23" t="s">
        <v>2623</v>
      </c>
      <c r="F529" s="23"/>
      <c r="G529" s="24" t="s">
        <v>3105</v>
      </c>
      <c r="H529" s="25"/>
      <c r="I529" s="23" t="s">
        <v>3106</v>
      </c>
      <c r="J529" s="23"/>
    </row>
    <row r="530" spans="2:10" ht="13.35" customHeight="1">
      <c r="B530" s="10" t="str">
        <f>VLOOKUP($J524,ASBVs!$A$2:$AE$411,29,FALSE)</f>
        <v>1</v>
      </c>
      <c r="C530" s="10" t="str">
        <f>VLOOKUP($J524,ASBVs!$A$2:$AE$411,30,FALSE)</f>
        <v>2</v>
      </c>
      <c r="D530" s="10" t="str">
        <f>VLOOKUP($J524,ASBVs!$A$2:$AE$411,31,FALSE)</f>
        <v>1</v>
      </c>
      <c r="E530" s="26" t="str">
        <f>VLOOKUP($J524,ASBVs!$A$2:$B$411,2,FALSE)</f>
        <v xml:space="preserve">Dorset </v>
      </c>
      <c r="F530" s="26"/>
      <c r="G530" s="27" t="str">
        <f>VLOOKUP($J524,ASBVs!$A$2:$AB$411,27,FALSE)</f>
        <v>149.55</v>
      </c>
      <c r="H530" s="25"/>
      <c r="I530" s="27" t="str">
        <f>VLOOKUP($J524,ASBVs!$A$2:$AB$411,28,FALSE)</f>
        <v>151.25</v>
      </c>
      <c r="J530" s="25"/>
    </row>
    <row r="531" spans="2:10" ht="13.35" customHeight="1">
      <c r="B531" s="28" t="s">
        <v>3107</v>
      </c>
      <c r="C531" s="28"/>
      <c r="D531" s="28"/>
      <c r="E531" s="28"/>
      <c r="F531" s="28"/>
      <c r="G531" s="28"/>
      <c r="H531" s="28" t="s">
        <v>3108</v>
      </c>
      <c r="I531" s="28"/>
      <c r="J531" s="28"/>
    </row>
    <row r="533" spans="2:10" ht="13.35" customHeight="1">
      <c r="B533" s="3" t="s">
        <v>3099</v>
      </c>
      <c r="C533" s="4"/>
      <c r="D533" s="4" t="str">
        <f>VLOOKUP($J533,ASBVs!$A$2:$D$411,4,FALSE)</f>
        <v>220697</v>
      </c>
      <c r="E533" s="4"/>
      <c r="F533" s="4" t="str">
        <f>VLOOKUP($J533,ASBVs!$A$2:$H$411,8,FALSE)</f>
        <v>Twin</v>
      </c>
      <c r="G533" s="29"/>
      <c r="H533" s="30"/>
      <c r="I533" s="5" t="s">
        <v>3100</v>
      </c>
      <c r="J533" s="6">
        <v>60</v>
      </c>
    </row>
    <row r="534" spans="2:10" ht="13.35" customHeight="1">
      <c r="B534" s="7" t="s">
        <v>3101</v>
      </c>
      <c r="C534" s="19" t="str">
        <f>VLOOKUP($J533,ASBVs!$A$2:$F$411,6,FALSE)</f>
        <v>210174</v>
      </c>
      <c r="D534" s="20"/>
      <c r="E534" s="20"/>
      <c r="F534" s="7" t="s">
        <v>3102</v>
      </c>
      <c r="G534" s="21">
        <f>VLOOKUP($J533,ASBVs!$A$2:$G$411,7,FALSE)</f>
        <v>44684</v>
      </c>
      <c r="H534" s="21"/>
      <c r="I534" s="21"/>
      <c r="J534" s="22"/>
    </row>
    <row r="535" spans="2:10" ht="13.35" customHeight="1">
      <c r="B535" s="8" t="s">
        <v>0</v>
      </c>
      <c r="C535" s="9" t="s">
        <v>6</v>
      </c>
      <c r="D535" s="9" t="s">
        <v>2667</v>
      </c>
      <c r="E535" s="9" t="s">
        <v>2</v>
      </c>
      <c r="F535" s="9" t="s">
        <v>1</v>
      </c>
      <c r="G535" s="8" t="s">
        <v>3</v>
      </c>
      <c r="H535" s="8" t="s">
        <v>4</v>
      </c>
      <c r="I535" s="8" t="s">
        <v>5</v>
      </c>
      <c r="J535" s="8" t="s">
        <v>7</v>
      </c>
    </row>
    <row r="536" spans="2:10" ht="13.35" customHeight="1">
      <c r="B536" s="10" t="str">
        <f>VLOOKUP($J533,ASBVs!$A$2:$AE$411,9,FALSE)</f>
        <v>0.68</v>
      </c>
      <c r="C536" s="10" t="str">
        <f>VLOOKUP($J533,ASBVs!$A$2:$AE$411,11,FALSE)</f>
        <v>11.73</v>
      </c>
      <c r="D536" s="10" t="str">
        <f>VLOOKUP($J533,ASBVs!$A$2:$AE$411,13,FALSE)</f>
        <v>16.59</v>
      </c>
      <c r="E536" s="10" t="str">
        <f>VLOOKUP($J533,ASBVs!$A$2:$AE$411,17,FALSE)</f>
        <v>-0.29</v>
      </c>
      <c r="F536" s="10" t="str">
        <f>VLOOKUP($J533,ASBVs!$A$2:$AE$411,15,FALSE)</f>
        <v>2.72</v>
      </c>
      <c r="G536" s="10" t="str">
        <f>VLOOKUP($J533,ASBVs!$A$2:$AE$411,19,FALSE)</f>
        <v>4.22</v>
      </c>
      <c r="H536" s="10" t="str">
        <f>VLOOKUP($J533,ASBVs!$A$2:$AE$411,21,FALSE)</f>
        <v>-0.63</v>
      </c>
      <c r="I536" s="10" t="str">
        <f>VLOOKUP($J533,ASBVs!$A$2:$AE$411,23,FALSE)</f>
        <v>4.55</v>
      </c>
      <c r="J536" s="10" t="str">
        <f>VLOOKUP($J533,ASBVs!$A$2:$AE$411,25,FALSE)</f>
        <v>2.55</v>
      </c>
    </row>
    <row r="537" spans="2:10" ht="13.35" customHeight="1">
      <c r="B537" s="10" t="str">
        <f>VLOOKUP($J533,ASBVs!$A$2:$AB$411,10,FALSE)</f>
        <v>61</v>
      </c>
      <c r="C537" s="10" t="str">
        <f>VLOOKUP($J533,ASBVs!$A$2:$AB$411,12,FALSE)</f>
        <v>65</v>
      </c>
      <c r="D537" s="10" t="str">
        <f>VLOOKUP($J533,ASBVs!$A$2:$AB$411,14,FALSE)</f>
        <v>65</v>
      </c>
      <c r="E537" s="10" t="str">
        <f>VLOOKUP($J533,ASBVs!$A$2:$AB$411,18,FALSE)</f>
        <v>65</v>
      </c>
      <c r="F537" s="10" t="str">
        <f>VLOOKUP($J533,ASBVs!$A$2:$AB$411,16,FALSE)</f>
        <v>68</v>
      </c>
      <c r="G537" s="10" t="str">
        <f>VLOOKUP($J533,ASBVs!$A$2:$AB$411,20,FALSE)</f>
        <v>55</v>
      </c>
      <c r="H537" s="10" t="str">
        <f>VLOOKUP($J533,ASBVs!$A$2:$AB$411,22,FALSE)</f>
        <v>45</v>
      </c>
      <c r="I537" s="10" t="str">
        <f>VLOOKUP($J533,ASBVs!$A$2:$AB$411,24,FALSE)</f>
        <v>45</v>
      </c>
      <c r="J537" s="10" t="str">
        <f>VLOOKUP($J533,ASBVs!$A$2:$AB$411,26,FALSE)</f>
        <v>51</v>
      </c>
    </row>
    <row r="538" spans="2:10" ht="13.35" customHeight="1">
      <c r="B538" s="11" t="s">
        <v>3103</v>
      </c>
      <c r="C538" s="11" t="s">
        <v>3091</v>
      </c>
      <c r="D538" s="11" t="s">
        <v>3104</v>
      </c>
      <c r="E538" s="23" t="s">
        <v>2623</v>
      </c>
      <c r="F538" s="23"/>
      <c r="G538" s="24" t="s">
        <v>3105</v>
      </c>
      <c r="H538" s="25"/>
      <c r="I538" s="23" t="s">
        <v>3106</v>
      </c>
      <c r="J538" s="23"/>
    </row>
    <row r="539" spans="2:10" ht="13.35" customHeight="1">
      <c r="B539" s="10" t="str">
        <f>VLOOKUP($J533,ASBVs!$A$2:$AE$411,29,FALSE)</f>
        <v>2</v>
      </c>
      <c r="C539" s="10" t="str">
        <f>VLOOKUP($J533,ASBVs!$A$2:$AE$411,30,FALSE)</f>
        <v>1</v>
      </c>
      <c r="D539" s="10" t="str">
        <f>VLOOKUP($J533,ASBVs!$A$2:$AE$411,31,FALSE)</f>
        <v>1</v>
      </c>
      <c r="E539" s="26" t="str">
        <f>VLOOKUP($J533,ASBVs!$A$2:$B$411,2,FALSE)</f>
        <v xml:space="preserve">Tradie </v>
      </c>
      <c r="F539" s="26"/>
      <c r="G539" s="27" t="str">
        <f>VLOOKUP($J533,ASBVs!$A$2:$AB$411,27,FALSE)</f>
        <v>137.97</v>
      </c>
      <c r="H539" s="25"/>
      <c r="I539" s="27" t="str">
        <f>VLOOKUP($J533,ASBVs!$A$2:$AB$411,28,FALSE)</f>
        <v>145.97</v>
      </c>
      <c r="J539" s="25"/>
    </row>
    <row r="540" spans="2:10" ht="13.35" customHeight="1">
      <c r="B540" s="28" t="s">
        <v>3107</v>
      </c>
      <c r="C540" s="28"/>
      <c r="D540" s="28"/>
      <c r="E540" s="28"/>
      <c r="F540" s="28"/>
      <c r="G540" s="28"/>
      <c r="H540" s="28" t="s">
        <v>3108</v>
      </c>
      <c r="I540" s="28"/>
      <c r="J540" s="28"/>
    </row>
    <row r="542" spans="2:10" ht="13.35" customHeight="1">
      <c r="B542" s="3" t="s">
        <v>3099</v>
      </c>
      <c r="C542" s="4"/>
      <c r="D542" s="4" t="str">
        <f>VLOOKUP($J542,ASBVs!$A$2:$D$411,4,FALSE)</f>
        <v>221069</v>
      </c>
      <c r="E542" s="4"/>
      <c r="F542" s="4" t="str">
        <f>VLOOKUP($J542,ASBVs!$A$2:$H$411,8,FALSE)</f>
        <v>Twin</v>
      </c>
      <c r="G542" s="29"/>
      <c r="H542" s="30"/>
      <c r="I542" s="5" t="s">
        <v>3100</v>
      </c>
      <c r="J542" s="6">
        <v>61</v>
      </c>
    </row>
    <row r="543" spans="2:10" ht="13.35" customHeight="1">
      <c r="B543" s="7" t="s">
        <v>3101</v>
      </c>
      <c r="C543" s="19" t="str">
        <f>VLOOKUP($J542,ASBVs!$A$2:$F$411,6,FALSE)</f>
        <v>200033</v>
      </c>
      <c r="D543" s="20"/>
      <c r="E543" s="20"/>
      <c r="F543" s="7" t="s">
        <v>3102</v>
      </c>
      <c r="G543" s="21">
        <f>VLOOKUP($J542,ASBVs!$A$2:$G$411,7,FALSE)</f>
        <v>44705</v>
      </c>
      <c r="H543" s="21"/>
      <c r="I543" s="21"/>
      <c r="J543" s="22"/>
    </row>
    <row r="544" spans="2:10" ht="13.35" customHeight="1">
      <c r="B544" s="8" t="s">
        <v>0</v>
      </c>
      <c r="C544" s="9" t="s">
        <v>6</v>
      </c>
      <c r="D544" s="9" t="s">
        <v>2667</v>
      </c>
      <c r="E544" s="9" t="s">
        <v>2</v>
      </c>
      <c r="F544" s="9" t="s">
        <v>1</v>
      </c>
      <c r="G544" s="8" t="s">
        <v>3</v>
      </c>
      <c r="H544" s="8" t="s">
        <v>4</v>
      </c>
      <c r="I544" s="8" t="s">
        <v>5</v>
      </c>
      <c r="J544" s="8" t="s">
        <v>7</v>
      </c>
    </row>
    <row r="545" spans="2:10" ht="13.35" customHeight="1">
      <c r="B545" s="10" t="str">
        <f>VLOOKUP($J542,ASBVs!$A$2:$AE$411,9,FALSE)</f>
        <v>0.39</v>
      </c>
      <c r="C545" s="10" t="str">
        <f>VLOOKUP($J542,ASBVs!$A$2:$AE$411,11,FALSE)</f>
        <v>9.67</v>
      </c>
      <c r="D545" s="10" t="str">
        <f>VLOOKUP($J542,ASBVs!$A$2:$AE$411,13,FALSE)</f>
        <v>13.86</v>
      </c>
      <c r="E545" s="10" t="str">
        <f>VLOOKUP($J542,ASBVs!$A$2:$AE$411,17,FALSE)</f>
        <v>0.23</v>
      </c>
      <c r="F545" s="10" t="str">
        <f>VLOOKUP($J542,ASBVs!$A$2:$AE$411,15,FALSE)</f>
        <v>3.24</v>
      </c>
      <c r="G545" s="10" t="str">
        <f>VLOOKUP($J542,ASBVs!$A$2:$AE$411,19,FALSE)</f>
        <v>3.48</v>
      </c>
      <c r="H545" s="10" t="str">
        <f>VLOOKUP($J542,ASBVs!$A$2:$AE$411,21,FALSE)</f>
        <v>-0.50</v>
      </c>
      <c r="I545" s="10" t="str">
        <f>VLOOKUP($J542,ASBVs!$A$2:$AE$411,23,FALSE)</f>
        <v>2.18</v>
      </c>
      <c r="J545" s="10" t="str">
        <f>VLOOKUP($J542,ASBVs!$A$2:$AE$411,25,FALSE)</f>
        <v>2.49</v>
      </c>
    </row>
    <row r="546" spans="2:10" ht="13.35" customHeight="1">
      <c r="B546" s="10" t="str">
        <f>VLOOKUP($J542,ASBVs!$A$2:$AB$411,10,FALSE)</f>
        <v>62</v>
      </c>
      <c r="C546" s="10" t="str">
        <f>VLOOKUP($J542,ASBVs!$A$2:$AB$411,12,FALSE)</f>
        <v>64</v>
      </c>
      <c r="D546" s="10" t="str">
        <f>VLOOKUP($J542,ASBVs!$A$2:$AB$411,14,FALSE)</f>
        <v>62</v>
      </c>
      <c r="E546" s="10" t="str">
        <f>VLOOKUP($J542,ASBVs!$A$2:$AB$411,18,FALSE)</f>
        <v>64</v>
      </c>
      <c r="F546" s="10" t="str">
        <f>VLOOKUP($J542,ASBVs!$A$2:$AB$411,16,FALSE)</f>
        <v>66</v>
      </c>
      <c r="G546" s="10" t="str">
        <f>VLOOKUP($J542,ASBVs!$A$2:$AB$411,20,FALSE)</f>
        <v>56</v>
      </c>
      <c r="H546" s="10" t="str">
        <f>VLOOKUP($J542,ASBVs!$A$2:$AB$411,22,FALSE)</f>
        <v>48</v>
      </c>
      <c r="I546" s="10" t="str">
        <f>VLOOKUP($J542,ASBVs!$A$2:$AB$411,24,FALSE)</f>
        <v>45</v>
      </c>
      <c r="J546" s="10" t="str">
        <f>VLOOKUP($J542,ASBVs!$A$2:$AB$411,26,FALSE)</f>
        <v>49</v>
      </c>
    </row>
    <row r="547" spans="2:10" ht="13.35" customHeight="1">
      <c r="B547" s="11" t="s">
        <v>3103</v>
      </c>
      <c r="C547" s="11" t="s">
        <v>3091</v>
      </c>
      <c r="D547" s="11" t="s">
        <v>3104</v>
      </c>
      <c r="E547" s="23" t="s">
        <v>2623</v>
      </c>
      <c r="F547" s="23"/>
      <c r="G547" s="24" t="s">
        <v>3105</v>
      </c>
      <c r="H547" s="25"/>
      <c r="I547" s="23" t="s">
        <v>3106</v>
      </c>
      <c r="J547" s="23"/>
    </row>
    <row r="548" spans="2:10" ht="13.35" customHeight="1">
      <c r="B548" s="10" t="str">
        <f>VLOOKUP($J542,ASBVs!$A$2:$AE$411,29,FALSE)</f>
        <v>1</v>
      </c>
      <c r="C548" s="10" t="str">
        <f>VLOOKUP($J542,ASBVs!$A$2:$AE$411,30,FALSE)</f>
        <v>1</v>
      </c>
      <c r="D548" s="10" t="str">
        <f>VLOOKUP($J542,ASBVs!$A$2:$AE$411,31,FALSE)</f>
        <v>1</v>
      </c>
      <c r="E548" s="26" t="str">
        <f>VLOOKUP($J542,ASBVs!$A$2:$B$411,2,FALSE)</f>
        <v xml:space="preserve">Tradie </v>
      </c>
      <c r="F548" s="26"/>
      <c r="G548" s="27" t="str">
        <f>VLOOKUP($J542,ASBVs!$A$2:$AB$411,27,FALSE)</f>
        <v>139.47</v>
      </c>
      <c r="H548" s="25"/>
      <c r="I548" s="27" t="str">
        <f>VLOOKUP($J542,ASBVs!$A$2:$AB$411,28,FALSE)</f>
        <v>145.93</v>
      </c>
      <c r="J548" s="25"/>
    </row>
    <row r="549" spans="2:10" ht="13.35" customHeight="1">
      <c r="B549" s="28" t="s">
        <v>3107</v>
      </c>
      <c r="C549" s="28"/>
      <c r="D549" s="28"/>
      <c r="E549" s="28"/>
      <c r="F549" s="28"/>
      <c r="G549" s="28"/>
      <c r="H549" s="28" t="s">
        <v>3108</v>
      </c>
      <c r="I549" s="28"/>
      <c r="J549" s="28"/>
    </row>
    <row r="551" spans="2:10" ht="13.35" customHeight="1">
      <c r="B551" s="3" t="s">
        <v>3099</v>
      </c>
      <c r="C551" s="4"/>
      <c r="D551" s="4" t="str">
        <f>VLOOKUP($J551,ASBVs!$A$2:$D$411,4,FALSE)</f>
        <v>220718</v>
      </c>
      <c r="E551" s="4"/>
      <c r="F551" s="4" t="str">
        <f>VLOOKUP($J551,ASBVs!$A$2:$H$411,8,FALSE)</f>
        <v>Twin</v>
      </c>
      <c r="G551" s="29"/>
      <c r="H551" s="30"/>
      <c r="I551" s="5" t="s">
        <v>3100</v>
      </c>
      <c r="J551" s="6">
        <v>62</v>
      </c>
    </row>
    <row r="552" spans="2:10" ht="13.35" customHeight="1">
      <c r="B552" s="7" t="s">
        <v>3101</v>
      </c>
      <c r="C552" s="19" t="str">
        <f>VLOOKUP($J551,ASBVs!$A$2:$F$411,6,FALSE)</f>
        <v>210174</v>
      </c>
      <c r="D552" s="20"/>
      <c r="E552" s="20"/>
      <c r="F552" s="7" t="s">
        <v>3102</v>
      </c>
      <c r="G552" s="21">
        <f>VLOOKUP($J551,ASBVs!$A$2:$G$411,7,FALSE)</f>
        <v>44684</v>
      </c>
      <c r="H552" s="21"/>
      <c r="I552" s="21"/>
      <c r="J552" s="22"/>
    </row>
    <row r="553" spans="2:10" ht="13.35" customHeight="1">
      <c r="B553" s="8" t="s">
        <v>0</v>
      </c>
      <c r="C553" s="9" t="s">
        <v>6</v>
      </c>
      <c r="D553" s="9" t="s">
        <v>2667</v>
      </c>
      <c r="E553" s="9" t="s">
        <v>2</v>
      </c>
      <c r="F553" s="9" t="s">
        <v>1</v>
      </c>
      <c r="G553" s="8" t="s">
        <v>3</v>
      </c>
      <c r="H553" s="8" t="s">
        <v>4</v>
      </c>
      <c r="I553" s="8" t="s">
        <v>5</v>
      </c>
      <c r="J553" s="8" t="s">
        <v>7</v>
      </c>
    </row>
    <row r="554" spans="2:10" ht="13.35" customHeight="1">
      <c r="B554" s="10" t="str">
        <f>VLOOKUP($J551,ASBVs!$A$2:$AE$411,9,FALSE)</f>
        <v>0.63</v>
      </c>
      <c r="C554" s="10" t="str">
        <f>VLOOKUP($J551,ASBVs!$A$2:$AE$411,11,FALSE)</f>
        <v>10.90</v>
      </c>
      <c r="D554" s="10" t="str">
        <f>VLOOKUP($J551,ASBVs!$A$2:$AE$411,13,FALSE)</f>
        <v>16.02</v>
      </c>
      <c r="E554" s="10" t="str">
        <f>VLOOKUP($J551,ASBVs!$A$2:$AE$411,17,FALSE)</f>
        <v>-0.79</v>
      </c>
      <c r="F554" s="10" t="str">
        <f>VLOOKUP($J551,ASBVs!$A$2:$AE$411,15,FALSE)</f>
        <v>2.24</v>
      </c>
      <c r="G554" s="10" t="str">
        <f>VLOOKUP($J551,ASBVs!$A$2:$AE$411,19,FALSE)</f>
        <v>4.35</v>
      </c>
      <c r="H554" s="10" t="str">
        <f>VLOOKUP($J551,ASBVs!$A$2:$AE$411,21,FALSE)</f>
        <v>-0.75</v>
      </c>
      <c r="I554" s="10" t="str">
        <f>VLOOKUP($J551,ASBVs!$A$2:$AE$411,23,FALSE)</f>
        <v>4.25</v>
      </c>
      <c r="J554" s="10" t="str">
        <f>VLOOKUP($J551,ASBVs!$A$2:$AE$411,25,FALSE)</f>
        <v>2.21</v>
      </c>
    </row>
    <row r="555" spans="2:10" ht="13.35" customHeight="1">
      <c r="B555" s="10" t="str">
        <f>VLOOKUP($J551,ASBVs!$A$2:$AB$411,10,FALSE)</f>
        <v>60</v>
      </c>
      <c r="C555" s="10" t="str">
        <f>VLOOKUP($J551,ASBVs!$A$2:$AB$411,12,FALSE)</f>
        <v>64</v>
      </c>
      <c r="D555" s="10" t="str">
        <f>VLOOKUP($J551,ASBVs!$A$2:$AB$411,14,FALSE)</f>
        <v>64</v>
      </c>
      <c r="E555" s="10" t="str">
        <f>VLOOKUP($J551,ASBVs!$A$2:$AB$411,18,FALSE)</f>
        <v>65</v>
      </c>
      <c r="F555" s="10" t="str">
        <f>VLOOKUP($J551,ASBVs!$A$2:$AB$411,16,FALSE)</f>
        <v>68</v>
      </c>
      <c r="G555" s="10" t="str">
        <f>VLOOKUP($J551,ASBVs!$A$2:$AB$411,20,FALSE)</f>
        <v>54</v>
      </c>
      <c r="H555" s="10" t="str">
        <f>VLOOKUP($J551,ASBVs!$A$2:$AB$411,22,FALSE)</f>
        <v>44</v>
      </c>
      <c r="I555" s="10" t="str">
        <f>VLOOKUP($J551,ASBVs!$A$2:$AB$411,24,FALSE)</f>
        <v>44</v>
      </c>
      <c r="J555" s="10" t="str">
        <f>VLOOKUP($J551,ASBVs!$A$2:$AB$411,26,FALSE)</f>
        <v>50</v>
      </c>
    </row>
    <row r="556" spans="2:10" ht="13.35" customHeight="1">
      <c r="B556" s="11" t="s">
        <v>3103</v>
      </c>
      <c r="C556" s="11" t="s">
        <v>3091</v>
      </c>
      <c r="D556" s="11" t="s">
        <v>3104</v>
      </c>
      <c r="E556" s="23" t="s">
        <v>2623</v>
      </c>
      <c r="F556" s="23"/>
      <c r="G556" s="24" t="s">
        <v>3105</v>
      </c>
      <c r="H556" s="25"/>
      <c r="I556" s="23" t="s">
        <v>3106</v>
      </c>
      <c r="J556" s="23"/>
    </row>
    <row r="557" spans="2:10" ht="13.35" customHeight="1">
      <c r="B557" s="10" t="str">
        <f>VLOOKUP($J551,ASBVs!$A$2:$AE$411,29,FALSE)</f>
        <v>2</v>
      </c>
      <c r="C557" s="10" t="str">
        <f>VLOOKUP($J551,ASBVs!$A$2:$AE$411,30,FALSE)</f>
        <v>2</v>
      </c>
      <c r="D557" s="10" t="str">
        <f>VLOOKUP($J551,ASBVs!$A$2:$AE$411,31,FALSE)</f>
        <v>2</v>
      </c>
      <c r="E557" s="26" t="str">
        <f>VLOOKUP($J551,ASBVs!$A$2:$B$411,2,FALSE)</f>
        <v xml:space="preserve">Tradie </v>
      </c>
      <c r="F557" s="26"/>
      <c r="G557" s="27" t="str">
        <f>VLOOKUP($J551,ASBVs!$A$2:$AB$411,27,FALSE)</f>
        <v>136.12</v>
      </c>
      <c r="H557" s="25"/>
      <c r="I557" s="27" t="str">
        <f>VLOOKUP($J551,ASBVs!$A$2:$AB$411,28,FALSE)</f>
        <v>145.40</v>
      </c>
      <c r="J557" s="25"/>
    </row>
    <row r="558" spans="2:10" ht="13.35" customHeight="1">
      <c r="B558" s="28" t="s">
        <v>3107</v>
      </c>
      <c r="C558" s="28"/>
      <c r="D558" s="28"/>
      <c r="E558" s="28"/>
      <c r="F558" s="28"/>
      <c r="G558" s="28"/>
      <c r="H558" s="28" t="s">
        <v>3108</v>
      </c>
      <c r="I558" s="28"/>
      <c r="J558" s="28"/>
    </row>
    <row r="560" spans="2:10" ht="13.35" customHeight="1">
      <c r="B560" s="3" t="s">
        <v>3099</v>
      </c>
      <c r="C560" s="4"/>
      <c r="D560" s="4" t="str">
        <f>VLOOKUP($J560,ASBVs!$A$2:$D$411,4,FALSE)</f>
        <v>220611</v>
      </c>
      <c r="E560" s="4"/>
      <c r="F560" s="4" t="str">
        <f>VLOOKUP($J560,ASBVs!$A$2:$H$411,8,FALSE)</f>
        <v>Twin</v>
      </c>
      <c r="G560" s="29"/>
      <c r="H560" s="30"/>
      <c r="I560" s="5" t="s">
        <v>3100</v>
      </c>
      <c r="J560" s="6">
        <v>63</v>
      </c>
    </row>
    <row r="561" spans="2:10" ht="13.35" customHeight="1">
      <c r="B561" s="7" t="s">
        <v>3101</v>
      </c>
      <c r="C561" s="19" t="str">
        <f>VLOOKUP($J560,ASBVs!$A$2:$F$411,6,FALSE)</f>
        <v>200033</v>
      </c>
      <c r="D561" s="20"/>
      <c r="E561" s="20"/>
      <c r="F561" s="7" t="s">
        <v>3102</v>
      </c>
      <c r="G561" s="21">
        <f>VLOOKUP($J560,ASBVs!$A$2:$G$411,7,FALSE)</f>
        <v>44683</v>
      </c>
      <c r="H561" s="21"/>
      <c r="I561" s="21"/>
      <c r="J561" s="22"/>
    </row>
    <row r="562" spans="2:10" ht="13.35" customHeight="1">
      <c r="B562" s="8" t="s">
        <v>0</v>
      </c>
      <c r="C562" s="9" t="s">
        <v>6</v>
      </c>
      <c r="D562" s="9" t="s">
        <v>2667</v>
      </c>
      <c r="E562" s="9" t="s">
        <v>2</v>
      </c>
      <c r="F562" s="9" t="s">
        <v>1</v>
      </c>
      <c r="G562" s="8" t="s">
        <v>3</v>
      </c>
      <c r="H562" s="8" t="s">
        <v>4</v>
      </c>
      <c r="I562" s="8" t="s">
        <v>5</v>
      </c>
      <c r="J562" s="8" t="s">
        <v>7</v>
      </c>
    </row>
    <row r="563" spans="2:10" ht="13.35" customHeight="1">
      <c r="B563" s="10" t="str">
        <f>VLOOKUP($J560,ASBVs!$A$2:$AE$411,9,FALSE)</f>
        <v>0.49</v>
      </c>
      <c r="C563" s="10" t="str">
        <f>VLOOKUP($J560,ASBVs!$A$2:$AE$411,11,FALSE)</f>
        <v>10.86</v>
      </c>
      <c r="D563" s="10" t="str">
        <f>VLOOKUP($J560,ASBVs!$A$2:$AE$411,13,FALSE)</f>
        <v>15.32</v>
      </c>
      <c r="E563" s="10" t="str">
        <f>VLOOKUP($J560,ASBVs!$A$2:$AE$411,17,FALSE)</f>
        <v>-0.39</v>
      </c>
      <c r="F563" s="10" t="str">
        <f>VLOOKUP($J560,ASBVs!$A$2:$AE$411,15,FALSE)</f>
        <v>2.18</v>
      </c>
      <c r="G563" s="10" t="str">
        <f>VLOOKUP($J560,ASBVs!$A$2:$AE$411,19,FALSE)</f>
        <v>3.64</v>
      </c>
      <c r="H563" s="10" t="str">
        <f>VLOOKUP($J560,ASBVs!$A$2:$AE$411,21,FALSE)</f>
        <v>-0.61</v>
      </c>
      <c r="I563" s="10" t="str">
        <f>VLOOKUP($J560,ASBVs!$A$2:$AE$411,23,FALSE)</f>
        <v>3.87</v>
      </c>
      <c r="J563" s="10" t="str">
        <f>VLOOKUP($J560,ASBVs!$A$2:$AE$411,25,FALSE)</f>
        <v>1.90</v>
      </c>
    </row>
    <row r="564" spans="2:10" ht="13.35" customHeight="1">
      <c r="B564" s="10" t="str">
        <f>VLOOKUP($J560,ASBVs!$A$2:$AB$411,10,FALSE)</f>
        <v>67</v>
      </c>
      <c r="C564" s="10" t="str">
        <f>VLOOKUP($J560,ASBVs!$A$2:$AB$411,12,FALSE)</f>
        <v>69</v>
      </c>
      <c r="D564" s="10" t="str">
        <f>VLOOKUP($J560,ASBVs!$A$2:$AB$411,14,FALSE)</f>
        <v>68</v>
      </c>
      <c r="E564" s="10" t="str">
        <f>VLOOKUP($J560,ASBVs!$A$2:$AB$411,18,FALSE)</f>
        <v>67</v>
      </c>
      <c r="F564" s="10" t="str">
        <f>VLOOKUP($J560,ASBVs!$A$2:$AB$411,16,FALSE)</f>
        <v>70</v>
      </c>
      <c r="G564" s="10" t="str">
        <f>VLOOKUP($J560,ASBVs!$A$2:$AB$411,20,FALSE)</f>
        <v>60</v>
      </c>
      <c r="H564" s="10" t="str">
        <f>VLOOKUP($J560,ASBVs!$A$2:$AB$411,22,FALSE)</f>
        <v>57</v>
      </c>
      <c r="I564" s="10" t="str">
        <f>VLOOKUP($J560,ASBVs!$A$2:$AB$411,24,FALSE)</f>
        <v>54</v>
      </c>
      <c r="J564" s="10" t="str">
        <f>VLOOKUP($J560,ASBVs!$A$2:$AB$411,26,FALSE)</f>
        <v>57</v>
      </c>
    </row>
    <row r="565" spans="2:10" ht="13.35" customHeight="1">
      <c r="B565" s="11" t="s">
        <v>3103</v>
      </c>
      <c r="C565" s="11" t="s">
        <v>3091</v>
      </c>
      <c r="D565" s="11" t="s">
        <v>3104</v>
      </c>
      <c r="E565" s="23" t="s">
        <v>2623</v>
      </c>
      <c r="F565" s="23"/>
      <c r="G565" s="24" t="s">
        <v>3105</v>
      </c>
      <c r="H565" s="25"/>
      <c r="I565" s="23" t="s">
        <v>3106</v>
      </c>
      <c r="J565" s="23"/>
    </row>
    <row r="566" spans="2:10" ht="13.35" customHeight="1">
      <c r="B566" s="10" t="str">
        <f>VLOOKUP($J560,ASBVs!$A$2:$AE$411,29,FALSE)</f>
        <v>2</v>
      </c>
      <c r="C566" s="10" t="str">
        <f>VLOOKUP($J560,ASBVs!$A$2:$AE$411,30,FALSE)</f>
        <v>2</v>
      </c>
      <c r="D566" s="10" t="str">
        <f>VLOOKUP($J560,ASBVs!$A$2:$AE$411,31,FALSE)</f>
        <v>2</v>
      </c>
      <c r="E566" s="26" t="str">
        <f>VLOOKUP($J560,ASBVs!$A$2:$B$411,2,FALSE)</f>
        <v xml:space="preserve">Tradie </v>
      </c>
      <c r="F566" s="26"/>
      <c r="G566" s="27" t="str">
        <f>VLOOKUP($J560,ASBVs!$A$2:$AB$411,27,FALSE)</f>
        <v>137.52</v>
      </c>
      <c r="H566" s="25"/>
      <c r="I566" s="27" t="str">
        <f>VLOOKUP($J560,ASBVs!$A$2:$AB$411,28,FALSE)</f>
        <v>145.29</v>
      </c>
      <c r="J566" s="25"/>
    </row>
    <row r="567" spans="2:10" ht="13.35" customHeight="1">
      <c r="B567" s="28" t="s">
        <v>3107</v>
      </c>
      <c r="C567" s="28"/>
      <c r="D567" s="28"/>
      <c r="E567" s="28"/>
      <c r="F567" s="28"/>
      <c r="G567" s="28"/>
      <c r="H567" s="28" t="s">
        <v>3108</v>
      </c>
      <c r="I567" s="28"/>
      <c r="J567" s="28"/>
    </row>
    <row r="569" spans="2:10" ht="13.35" customHeight="1">
      <c r="B569" s="3" t="s">
        <v>3099</v>
      </c>
      <c r="C569" s="4"/>
      <c r="D569" s="4" t="str">
        <f>VLOOKUP($J569,ASBVs!$A$2:$D$411,4,FALSE)</f>
        <v>220591</v>
      </c>
      <c r="E569" s="4"/>
      <c r="F569" s="4" t="str">
        <f>VLOOKUP($J569,ASBVs!$A$2:$H$411,8,FALSE)</f>
        <v>Single</v>
      </c>
      <c r="G569" s="29"/>
      <c r="H569" s="30"/>
      <c r="I569" s="5" t="s">
        <v>3100</v>
      </c>
      <c r="J569" s="6">
        <v>64</v>
      </c>
    </row>
    <row r="570" spans="2:10" ht="13.35" customHeight="1">
      <c r="B570" s="7" t="s">
        <v>3101</v>
      </c>
      <c r="C570" s="19" t="str">
        <f>VLOOKUP($J569,ASBVs!$A$2:$F$411,6,FALSE)</f>
        <v>210751</v>
      </c>
      <c r="D570" s="20"/>
      <c r="E570" s="20"/>
      <c r="F570" s="7" t="s">
        <v>3102</v>
      </c>
      <c r="G570" s="21">
        <f>VLOOKUP($J569,ASBVs!$A$2:$G$411,7,FALSE)</f>
        <v>44683</v>
      </c>
      <c r="H570" s="21"/>
      <c r="I570" s="21"/>
      <c r="J570" s="22"/>
    </row>
    <row r="571" spans="2:10" ht="13.35" customHeight="1">
      <c r="B571" s="8" t="s">
        <v>0</v>
      </c>
      <c r="C571" s="9" t="s">
        <v>6</v>
      </c>
      <c r="D571" s="9" t="s">
        <v>2667</v>
      </c>
      <c r="E571" s="9" t="s">
        <v>2</v>
      </c>
      <c r="F571" s="9" t="s">
        <v>1</v>
      </c>
      <c r="G571" s="8" t="s">
        <v>3</v>
      </c>
      <c r="H571" s="8" t="s">
        <v>4</v>
      </c>
      <c r="I571" s="8" t="s">
        <v>5</v>
      </c>
      <c r="J571" s="8" t="s">
        <v>7</v>
      </c>
    </row>
    <row r="572" spans="2:10" ht="13.35" customHeight="1">
      <c r="B572" s="10" t="str">
        <f>VLOOKUP($J569,ASBVs!$A$2:$AE$411,9,FALSE)</f>
        <v>0.55</v>
      </c>
      <c r="C572" s="10" t="str">
        <f>VLOOKUP($J569,ASBVs!$A$2:$AE$411,11,FALSE)</f>
        <v>9.99</v>
      </c>
      <c r="D572" s="10" t="str">
        <f>VLOOKUP($J569,ASBVs!$A$2:$AE$411,13,FALSE)</f>
        <v>14.98</v>
      </c>
      <c r="E572" s="10" t="str">
        <f>VLOOKUP($J569,ASBVs!$A$2:$AE$411,17,FALSE)</f>
        <v>-0.26</v>
      </c>
      <c r="F572" s="10" t="str">
        <f>VLOOKUP($J569,ASBVs!$A$2:$AE$411,15,FALSE)</f>
        <v>2.64</v>
      </c>
      <c r="G572" s="10" t="str">
        <f>VLOOKUP($J569,ASBVs!$A$2:$AE$411,19,FALSE)</f>
        <v>3.57</v>
      </c>
      <c r="H572" s="10" t="str">
        <f>VLOOKUP($J569,ASBVs!$A$2:$AE$411,21,FALSE)</f>
        <v>-0.60</v>
      </c>
      <c r="I572" s="10" t="str">
        <f>VLOOKUP($J569,ASBVs!$A$2:$AE$411,23,FALSE)</f>
        <v>3.13</v>
      </c>
      <c r="J572" s="10" t="str">
        <f>VLOOKUP($J569,ASBVs!$A$2:$AE$411,25,FALSE)</f>
        <v>2.51</v>
      </c>
    </row>
    <row r="573" spans="2:10" ht="13.35" customHeight="1">
      <c r="B573" s="10" t="str">
        <f>VLOOKUP($J569,ASBVs!$A$2:$AB$411,10,FALSE)</f>
        <v>61</v>
      </c>
      <c r="C573" s="10" t="str">
        <f>VLOOKUP($J569,ASBVs!$A$2:$AB$411,12,FALSE)</f>
        <v>64</v>
      </c>
      <c r="D573" s="10" t="str">
        <f>VLOOKUP($J569,ASBVs!$A$2:$AB$411,14,FALSE)</f>
        <v>65</v>
      </c>
      <c r="E573" s="10" t="str">
        <f>VLOOKUP($J569,ASBVs!$A$2:$AB$411,18,FALSE)</f>
        <v>65</v>
      </c>
      <c r="F573" s="10" t="str">
        <f>VLOOKUP($J569,ASBVs!$A$2:$AB$411,16,FALSE)</f>
        <v>68</v>
      </c>
      <c r="G573" s="10" t="str">
        <f>VLOOKUP($J569,ASBVs!$A$2:$AB$411,20,FALSE)</f>
        <v>55</v>
      </c>
      <c r="H573" s="10" t="str">
        <f>VLOOKUP($J569,ASBVs!$A$2:$AB$411,22,FALSE)</f>
        <v>47</v>
      </c>
      <c r="I573" s="10" t="str">
        <f>VLOOKUP($J569,ASBVs!$A$2:$AB$411,24,FALSE)</f>
        <v>47</v>
      </c>
      <c r="J573" s="10" t="str">
        <f>VLOOKUP($J569,ASBVs!$A$2:$AB$411,26,FALSE)</f>
        <v>52</v>
      </c>
    </row>
    <row r="574" spans="2:10" ht="13.35" customHeight="1">
      <c r="B574" s="11" t="s">
        <v>3103</v>
      </c>
      <c r="C574" s="11" t="s">
        <v>3091</v>
      </c>
      <c r="D574" s="11" t="s">
        <v>3104</v>
      </c>
      <c r="E574" s="23" t="s">
        <v>2623</v>
      </c>
      <c r="F574" s="23"/>
      <c r="G574" s="24" t="s">
        <v>3105</v>
      </c>
      <c r="H574" s="25"/>
      <c r="I574" s="23" t="s">
        <v>3106</v>
      </c>
      <c r="J574" s="23"/>
    </row>
    <row r="575" spans="2:10" ht="13.35" customHeight="1">
      <c r="B575" s="10" t="str">
        <f>VLOOKUP($J569,ASBVs!$A$2:$AE$411,29,FALSE)</f>
        <v>2</v>
      </c>
      <c r="C575" s="10" t="str">
        <f>VLOOKUP($J569,ASBVs!$A$2:$AE$411,30,FALSE)</f>
        <v>3</v>
      </c>
      <c r="D575" s="10" t="str">
        <f>VLOOKUP($J569,ASBVs!$A$2:$AE$411,31,FALSE)</f>
        <v>2</v>
      </c>
      <c r="E575" s="26" t="str">
        <f>VLOOKUP($J569,ASBVs!$A$2:$B$411,2,FALSE)</f>
        <v xml:space="preserve">Tradie </v>
      </c>
      <c r="F575" s="26"/>
      <c r="G575" s="27" t="str">
        <f>VLOOKUP($J569,ASBVs!$A$2:$AB$411,27,FALSE)</f>
        <v>137.74</v>
      </c>
      <c r="H575" s="25"/>
      <c r="I575" s="27" t="str">
        <f>VLOOKUP($J569,ASBVs!$A$2:$AB$411,28,FALSE)</f>
        <v>145.28</v>
      </c>
      <c r="J575" s="25"/>
    </row>
    <row r="576" spans="2:10" ht="13.35" customHeight="1">
      <c r="B576" s="28" t="s">
        <v>3107</v>
      </c>
      <c r="C576" s="28"/>
      <c r="D576" s="28"/>
      <c r="E576" s="28"/>
      <c r="F576" s="28"/>
      <c r="G576" s="28"/>
      <c r="H576" s="28" t="s">
        <v>3108</v>
      </c>
      <c r="I576" s="28"/>
      <c r="J576" s="28"/>
    </row>
    <row r="578" spans="2:10" ht="13.35" customHeight="1">
      <c r="B578" s="3" t="s">
        <v>3099</v>
      </c>
      <c r="C578" s="4"/>
      <c r="D578" s="4" t="str">
        <f>VLOOKUP($J578,ASBVs!$A$2:$D$411,4,FALSE)</f>
        <v>220838</v>
      </c>
      <c r="E578" s="4"/>
      <c r="F578" s="4" t="str">
        <f>VLOOKUP($J578,ASBVs!$A$2:$H$411,8,FALSE)</f>
        <v>Single</v>
      </c>
      <c r="G578" s="29" t="str">
        <f>VLOOKUP($J578,ASBVs!$A$2:$AF$411,32,FALSE)</f>
        <v>«««««</v>
      </c>
      <c r="H578" s="30"/>
      <c r="I578" s="5" t="s">
        <v>3100</v>
      </c>
      <c r="J578" s="6">
        <v>65</v>
      </c>
    </row>
    <row r="579" spans="2:10" ht="13.35" customHeight="1">
      <c r="B579" s="7" t="s">
        <v>3101</v>
      </c>
      <c r="C579" s="19" t="str">
        <f>VLOOKUP($J578,ASBVs!$A$2:$F$411,6,FALSE)</f>
        <v>201283</v>
      </c>
      <c r="D579" s="20"/>
      <c r="E579" s="20"/>
      <c r="F579" s="7" t="s">
        <v>3102</v>
      </c>
      <c r="G579" s="21">
        <f>VLOOKUP($J578,ASBVs!$A$2:$G$411,7,FALSE)</f>
        <v>44686</v>
      </c>
      <c r="H579" s="21"/>
      <c r="I579" s="21"/>
      <c r="J579" s="22"/>
    </row>
    <row r="580" spans="2:10" ht="13.35" customHeight="1">
      <c r="B580" s="8" t="s">
        <v>0</v>
      </c>
      <c r="C580" s="9" t="s">
        <v>6</v>
      </c>
      <c r="D580" s="9" t="s">
        <v>2667</v>
      </c>
      <c r="E580" s="9" t="s">
        <v>2</v>
      </c>
      <c r="F580" s="9" t="s">
        <v>1</v>
      </c>
      <c r="G580" s="8" t="s">
        <v>3</v>
      </c>
      <c r="H580" s="8" t="s">
        <v>4</v>
      </c>
      <c r="I580" s="8" t="s">
        <v>5</v>
      </c>
      <c r="J580" s="8" t="s">
        <v>7</v>
      </c>
    </row>
    <row r="581" spans="2:10" ht="13.35" customHeight="1">
      <c r="B581" s="10" t="str">
        <f>VLOOKUP($J578,ASBVs!$A$2:$AE$411,9,FALSE)</f>
        <v>0.29</v>
      </c>
      <c r="C581" s="10" t="str">
        <f>VLOOKUP($J578,ASBVs!$A$2:$AE$411,11,FALSE)</f>
        <v>9.37</v>
      </c>
      <c r="D581" s="10" t="str">
        <f>VLOOKUP($J578,ASBVs!$A$2:$AE$411,13,FALSE)</f>
        <v>13.47</v>
      </c>
      <c r="E581" s="10" t="str">
        <f>VLOOKUP($J578,ASBVs!$A$2:$AE$411,17,FALSE)</f>
        <v>0.03</v>
      </c>
      <c r="F581" s="10" t="str">
        <f>VLOOKUP($J578,ASBVs!$A$2:$AE$411,15,FALSE)</f>
        <v>3.16</v>
      </c>
      <c r="G581" s="10" t="str">
        <f>VLOOKUP($J578,ASBVs!$A$2:$AE$411,19,FALSE)</f>
        <v>3.36</v>
      </c>
      <c r="H581" s="10" t="str">
        <f>VLOOKUP($J578,ASBVs!$A$2:$AE$411,21,FALSE)</f>
        <v>-0.01</v>
      </c>
      <c r="I581" s="10" t="str">
        <f>VLOOKUP($J578,ASBVs!$A$2:$AE$411,23,FALSE)</f>
        <v>1.52</v>
      </c>
      <c r="J581" s="10" t="str">
        <f>VLOOKUP($J578,ASBVs!$A$2:$AE$411,25,FALSE)</f>
        <v>2.32</v>
      </c>
    </row>
    <row r="582" spans="2:10" ht="13.35" customHeight="1">
      <c r="B582" s="10" t="str">
        <f>VLOOKUP($J578,ASBVs!$A$2:$AB$411,10,FALSE)</f>
        <v>62</v>
      </c>
      <c r="C582" s="10" t="str">
        <f>VLOOKUP($J578,ASBVs!$A$2:$AB$411,12,FALSE)</f>
        <v>66</v>
      </c>
      <c r="D582" s="10" t="str">
        <f>VLOOKUP($J578,ASBVs!$A$2:$AB$411,14,FALSE)</f>
        <v>66</v>
      </c>
      <c r="E582" s="10" t="str">
        <f>VLOOKUP($J578,ASBVs!$A$2:$AB$411,18,FALSE)</f>
        <v>67</v>
      </c>
      <c r="F582" s="10" t="str">
        <f>VLOOKUP($J578,ASBVs!$A$2:$AB$411,16,FALSE)</f>
        <v>69</v>
      </c>
      <c r="G582" s="10" t="str">
        <f>VLOOKUP($J578,ASBVs!$A$2:$AB$411,20,FALSE)</f>
        <v>56</v>
      </c>
      <c r="H582" s="10" t="str">
        <f>VLOOKUP($J578,ASBVs!$A$2:$AB$411,22,FALSE)</f>
        <v>46</v>
      </c>
      <c r="I582" s="10" t="str">
        <f>VLOOKUP($J578,ASBVs!$A$2:$AB$411,24,FALSE)</f>
        <v>45</v>
      </c>
      <c r="J582" s="10" t="str">
        <f>VLOOKUP($J578,ASBVs!$A$2:$AB$411,26,FALSE)</f>
        <v>51</v>
      </c>
    </row>
    <row r="583" spans="2:10" ht="13.35" customHeight="1">
      <c r="B583" s="11" t="s">
        <v>3103</v>
      </c>
      <c r="C583" s="11" t="s">
        <v>3091</v>
      </c>
      <c r="D583" s="11" t="s">
        <v>3104</v>
      </c>
      <c r="E583" s="23" t="s">
        <v>2623</v>
      </c>
      <c r="F583" s="23"/>
      <c r="G583" s="24" t="s">
        <v>3105</v>
      </c>
      <c r="H583" s="25"/>
      <c r="I583" s="23" t="s">
        <v>3106</v>
      </c>
      <c r="J583" s="23"/>
    </row>
    <row r="584" spans="2:10" ht="13.35" customHeight="1">
      <c r="B584" s="10" t="str">
        <f>VLOOKUP($J578,ASBVs!$A$2:$AE$411,29,FALSE)</f>
        <v>3</v>
      </c>
      <c r="C584" s="10" t="str">
        <f>VLOOKUP($J578,ASBVs!$A$2:$AE$411,30,FALSE)</f>
        <v>3</v>
      </c>
      <c r="D584" s="10" t="str">
        <f>VLOOKUP($J578,ASBVs!$A$2:$AE$411,31,FALSE)</f>
        <v>2</v>
      </c>
      <c r="E584" s="26" t="str">
        <f>VLOOKUP($J578,ASBVs!$A$2:$B$411,2,FALSE)</f>
        <v xml:space="preserve">Tradie </v>
      </c>
      <c r="F584" s="26"/>
      <c r="G584" s="27" t="str">
        <f>VLOOKUP($J578,ASBVs!$A$2:$AB$411,27,FALSE)</f>
        <v>142.55</v>
      </c>
      <c r="H584" s="25"/>
      <c r="I584" s="27" t="str">
        <f>VLOOKUP($J578,ASBVs!$A$2:$AB$411,28,FALSE)</f>
        <v>143.38</v>
      </c>
      <c r="J584" s="25"/>
    </row>
    <row r="585" spans="2:10" ht="13.35" customHeight="1">
      <c r="B585" s="28" t="s">
        <v>3107</v>
      </c>
      <c r="C585" s="28"/>
      <c r="D585" s="28"/>
      <c r="E585" s="28"/>
      <c r="F585" s="28"/>
      <c r="G585" s="28"/>
      <c r="H585" s="28" t="s">
        <v>3108</v>
      </c>
      <c r="I585" s="28"/>
      <c r="J585" s="28"/>
    </row>
    <row r="587" spans="2:10" ht="13.35" customHeight="1">
      <c r="B587" s="3" t="s">
        <v>3099</v>
      </c>
      <c r="C587" s="4"/>
      <c r="D587" s="4" t="str">
        <f>VLOOKUP($J587,ASBVs!$A$2:$D$411,4,FALSE)</f>
        <v>220513</v>
      </c>
      <c r="E587" s="4"/>
      <c r="F587" s="4" t="str">
        <f>VLOOKUP($J587,ASBVs!$A$2:$H$411,8,FALSE)</f>
        <v>Triplet</v>
      </c>
      <c r="G587" s="29"/>
      <c r="H587" s="30"/>
      <c r="I587" s="5" t="s">
        <v>3100</v>
      </c>
      <c r="J587" s="6">
        <v>66</v>
      </c>
    </row>
    <row r="588" spans="2:10" ht="13.35" customHeight="1">
      <c r="B588" s="7" t="s">
        <v>3101</v>
      </c>
      <c r="C588" s="19" t="str">
        <f>VLOOKUP($J587,ASBVs!$A$2:$F$411,6,FALSE)</f>
        <v>210890</v>
      </c>
      <c r="D588" s="20"/>
      <c r="E588" s="20"/>
      <c r="F588" s="7" t="s">
        <v>3102</v>
      </c>
      <c r="G588" s="21">
        <f>VLOOKUP($J587,ASBVs!$A$2:$G$411,7,FALSE)</f>
        <v>44682</v>
      </c>
      <c r="H588" s="21"/>
      <c r="I588" s="21"/>
      <c r="J588" s="22"/>
    </row>
    <row r="589" spans="2:10" ht="13.35" customHeight="1">
      <c r="B589" s="8" t="s">
        <v>0</v>
      </c>
      <c r="C589" s="9" t="s">
        <v>6</v>
      </c>
      <c r="D589" s="9" t="s">
        <v>2667</v>
      </c>
      <c r="E589" s="9" t="s">
        <v>2</v>
      </c>
      <c r="F589" s="9" t="s">
        <v>1</v>
      </c>
      <c r="G589" s="8" t="s">
        <v>3</v>
      </c>
      <c r="H589" s="8" t="s">
        <v>4</v>
      </c>
      <c r="I589" s="8" t="s">
        <v>5</v>
      </c>
      <c r="J589" s="8" t="s">
        <v>7</v>
      </c>
    </row>
    <row r="590" spans="2:10" ht="13.35" customHeight="1">
      <c r="B590" s="10" t="str">
        <f>VLOOKUP($J587,ASBVs!$A$2:$AE$411,9,FALSE)</f>
        <v>0.42</v>
      </c>
      <c r="C590" s="10" t="str">
        <f>VLOOKUP($J587,ASBVs!$A$2:$AE$411,11,FALSE)</f>
        <v>9.64</v>
      </c>
      <c r="D590" s="10" t="str">
        <f>VLOOKUP($J587,ASBVs!$A$2:$AE$411,13,FALSE)</f>
        <v>15.34</v>
      </c>
      <c r="E590" s="10" t="str">
        <f>VLOOKUP($J587,ASBVs!$A$2:$AE$411,17,FALSE)</f>
        <v>-0.22</v>
      </c>
      <c r="F590" s="10" t="str">
        <f>VLOOKUP($J587,ASBVs!$A$2:$AE$411,15,FALSE)</f>
        <v>2.85</v>
      </c>
      <c r="G590" s="10" t="str">
        <f>VLOOKUP($J587,ASBVs!$A$2:$AE$411,19,FALSE)</f>
        <v>3.41</v>
      </c>
      <c r="H590" s="10" t="str">
        <f>VLOOKUP($J587,ASBVs!$A$2:$AE$411,21,FALSE)</f>
        <v>-0.57</v>
      </c>
      <c r="I590" s="10" t="str">
        <f>VLOOKUP($J587,ASBVs!$A$2:$AE$411,23,FALSE)</f>
        <v>2.16</v>
      </c>
      <c r="J590" s="10" t="str">
        <f>VLOOKUP($J587,ASBVs!$A$2:$AE$411,25,FALSE)</f>
        <v>2.66</v>
      </c>
    </row>
    <row r="591" spans="2:10" ht="13.35" customHeight="1">
      <c r="B591" s="10" t="str">
        <f>VLOOKUP($J587,ASBVs!$A$2:$AB$411,10,FALSE)</f>
        <v>64</v>
      </c>
      <c r="C591" s="10" t="str">
        <f>VLOOKUP($J587,ASBVs!$A$2:$AB$411,12,FALSE)</f>
        <v>67</v>
      </c>
      <c r="D591" s="10" t="str">
        <f>VLOOKUP($J587,ASBVs!$A$2:$AB$411,14,FALSE)</f>
        <v>66</v>
      </c>
      <c r="E591" s="10" t="str">
        <f>VLOOKUP($J587,ASBVs!$A$2:$AB$411,18,FALSE)</f>
        <v>66</v>
      </c>
      <c r="F591" s="10" t="str">
        <f>VLOOKUP($J587,ASBVs!$A$2:$AB$411,16,FALSE)</f>
        <v>68</v>
      </c>
      <c r="G591" s="10" t="str">
        <f>VLOOKUP($J587,ASBVs!$A$2:$AB$411,20,FALSE)</f>
        <v>57</v>
      </c>
      <c r="H591" s="10" t="str">
        <f>VLOOKUP($J587,ASBVs!$A$2:$AB$411,22,FALSE)</f>
        <v>53</v>
      </c>
      <c r="I591" s="10" t="str">
        <f>VLOOKUP($J587,ASBVs!$A$2:$AB$411,24,FALSE)</f>
        <v>52</v>
      </c>
      <c r="J591" s="10" t="str">
        <f>VLOOKUP($J587,ASBVs!$A$2:$AB$411,26,FALSE)</f>
        <v>55</v>
      </c>
    </row>
    <row r="592" spans="2:10" ht="13.35" customHeight="1">
      <c r="B592" s="11" t="s">
        <v>3103</v>
      </c>
      <c r="C592" s="11" t="s">
        <v>3091</v>
      </c>
      <c r="D592" s="11" t="s">
        <v>3104</v>
      </c>
      <c r="E592" s="23" t="s">
        <v>2623</v>
      </c>
      <c r="F592" s="23"/>
      <c r="G592" s="24" t="s">
        <v>3105</v>
      </c>
      <c r="H592" s="25"/>
      <c r="I592" s="23" t="s">
        <v>3106</v>
      </c>
      <c r="J592" s="23"/>
    </row>
    <row r="593" spans="2:10" ht="13.35" customHeight="1">
      <c r="B593" s="10" t="str">
        <f>VLOOKUP($J587,ASBVs!$A$2:$AE$411,29,FALSE)</f>
        <v>2</v>
      </c>
      <c r="C593" s="10" t="str">
        <f>VLOOKUP($J587,ASBVs!$A$2:$AE$411,30,FALSE)</f>
        <v>2</v>
      </c>
      <c r="D593" s="10" t="str">
        <f>VLOOKUP($J587,ASBVs!$A$2:$AE$411,31,FALSE)</f>
        <v>2</v>
      </c>
      <c r="E593" s="26" t="str">
        <f>VLOOKUP($J587,ASBVs!$A$2:$B$411,2,FALSE)</f>
        <v xml:space="preserve">Tradie </v>
      </c>
      <c r="F593" s="26"/>
      <c r="G593" s="27" t="str">
        <f>VLOOKUP($J587,ASBVs!$A$2:$AB$411,27,FALSE)</f>
        <v>135.72</v>
      </c>
      <c r="H593" s="25"/>
      <c r="I593" s="27" t="str">
        <f>VLOOKUP($J587,ASBVs!$A$2:$AB$411,28,FALSE)</f>
        <v>142.90</v>
      </c>
      <c r="J593" s="25"/>
    </row>
    <row r="594" spans="2:10" ht="13.35" customHeight="1">
      <c r="B594" s="28" t="s">
        <v>3107</v>
      </c>
      <c r="C594" s="28"/>
      <c r="D594" s="28"/>
      <c r="E594" s="28"/>
      <c r="F594" s="28"/>
      <c r="G594" s="28"/>
      <c r="H594" s="28" t="s">
        <v>3108</v>
      </c>
      <c r="I594" s="28"/>
      <c r="J594" s="28"/>
    </row>
    <row r="596" spans="2:10" ht="13.35" customHeight="1">
      <c r="B596" s="3" t="s">
        <v>3099</v>
      </c>
      <c r="C596" s="4"/>
      <c r="D596" s="4" t="str">
        <f>VLOOKUP($J596,ASBVs!$A$2:$D$411,4,FALSE)</f>
        <v>220711</v>
      </c>
      <c r="E596" s="4"/>
      <c r="F596" s="4" t="str">
        <f>VLOOKUP($J596,ASBVs!$A$2:$H$411,8,FALSE)</f>
        <v>Twin</v>
      </c>
      <c r="G596" s="29" t="str">
        <f>VLOOKUP($J596,ASBVs!$A$2:$AF$411,32,FALSE)</f>
        <v>«««««</v>
      </c>
      <c r="H596" s="30"/>
      <c r="I596" s="5" t="s">
        <v>3100</v>
      </c>
      <c r="J596" s="6">
        <v>67</v>
      </c>
    </row>
    <row r="597" spans="2:10" ht="13.35" customHeight="1">
      <c r="B597" s="7" t="s">
        <v>3101</v>
      </c>
      <c r="C597" s="19" t="str">
        <f>VLOOKUP($J596,ASBVs!$A$2:$F$411,6,FALSE)</f>
        <v>201283</v>
      </c>
      <c r="D597" s="20"/>
      <c r="E597" s="20"/>
      <c r="F597" s="7" t="s">
        <v>3102</v>
      </c>
      <c r="G597" s="21">
        <f>VLOOKUP($J596,ASBVs!$A$2:$G$411,7,FALSE)</f>
        <v>44684</v>
      </c>
      <c r="H597" s="21"/>
      <c r="I597" s="21"/>
      <c r="J597" s="22"/>
    </row>
    <row r="598" spans="2:10" ht="13.35" customHeight="1">
      <c r="B598" s="8" t="s">
        <v>0</v>
      </c>
      <c r="C598" s="9" t="s">
        <v>6</v>
      </c>
      <c r="D598" s="9" t="s">
        <v>2667</v>
      </c>
      <c r="E598" s="9" t="s">
        <v>2</v>
      </c>
      <c r="F598" s="9" t="s">
        <v>1</v>
      </c>
      <c r="G598" s="8" t="s">
        <v>3</v>
      </c>
      <c r="H598" s="8" t="s">
        <v>4</v>
      </c>
      <c r="I598" s="8" t="s">
        <v>5</v>
      </c>
      <c r="J598" s="8" t="s">
        <v>7</v>
      </c>
    </row>
    <row r="599" spans="2:10" ht="13.35" customHeight="1">
      <c r="B599" s="10" t="str">
        <f>VLOOKUP($J596,ASBVs!$A$2:$AE$411,9,FALSE)</f>
        <v>0.41</v>
      </c>
      <c r="C599" s="10" t="str">
        <f>VLOOKUP($J596,ASBVs!$A$2:$AE$411,11,FALSE)</f>
        <v>9.47</v>
      </c>
      <c r="D599" s="10" t="str">
        <f>VLOOKUP($J596,ASBVs!$A$2:$AE$411,13,FALSE)</f>
        <v>14.04</v>
      </c>
      <c r="E599" s="10" t="str">
        <f>VLOOKUP($J596,ASBVs!$A$2:$AE$411,17,FALSE)</f>
        <v>-0.01</v>
      </c>
      <c r="F599" s="10" t="str">
        <f>VLOOKUP($J596,ASBVs!$A$2:$AE$411,15,FALSE)</f>
        <v>2.99</v>
      </c>
      <c r="G599" s="10" t="str">
        <f>VLOOKUP($J596,ASBVs!$A$2:$AE$411,19,FALSE)</f>
        <v>3.24</v>
      </c>
      <c r="H599" s="10" t="str">
        <f>VLOOKUP($J596,ASBVs!$A$2:$AE$411,21,FALSE)</f>
        <v>-0.07</v>
      </c>
      <c r="I599" s="10" t="str">
        <f>VLOOKUP($J596,ASBVs!$A$2:$AE$411,23,FALSE)</f>
        <v>1.39</v>
      </c>
      <c r="J599" s="10" t="str">
        <f>VLOOKUP($J596,ASBVs!$A$2:$AE$411,25,FALSE)</f>
        <v>2.54</v>
      </c>
    </row>
    <row r="600" spans="2:10" ht="13.35" customHeight="1">
      <c r="B600" s="10" t="str">
        <f>VLOOKUP($J596,ASBVs!$A$2:$AB$411,10,FALSE)</f>
        <v>63</v>
      </c>
      <c r="C600" s="10" t="str">
        <f>VLOOKUP($J596,ASBVs!$A$2:$AB$411,12,FALSE)</f>
        <v>67</v>
      </c>
      <c r="D600" s="10" t="str">
        <f>VLOOKUP($J596,ASBVs!$A$2:$AB$411,14,FALSE)</f>
        <v>67</v>
      </c>
      <c r="E600" s="10" t="str">
        <f>VLOOKUP($J596,ASBVs!$A$2:$AB$411,18,FALSE)</f>
        <v>67</v>
      </c>
      <c r="F600" s="10" t="str">
        <f>VLOOKUP($J596,ASBVs!$A$2:$AB$411,16,FALSE)</f>
        <v>69</v>
      </c>
      <c r="G600" s="10" t="str">
        <f>VLOOKUP($J596,ASBVs!$A$2:$AB$411,20,FALSE)</f>
        <v>56</v>
      </c>
      <c r="H600" s="10" t="str">
        <f>VLOOKUP($J596,ASBVs!$A$2:$AB$411,22,FALSE)</f>
        <v>46</v>
      </c>
      <c r="I600" s="10" t="str">
        <f>VLOOKUP($J596,ASBVs!$A$2:$AB$411,24,FALSE)</f>
        <v>45</v>
      </c>
      <c r="J600" s="10" t="str">
        <f>VLOOKUP($J596,ASBVs!$A$2:$AB$411,26,FALSE)</f>
        <v>52</v>
      </c>
    </row>
    <row r="601" spans="2:10" ht="13.35" customHeight="1">
      <c r="B601" s="11" t="s">
        <v>3103</v>
      </c>
      <c r="C601" s="11" t="s">
        <v>3091</v>
      </c>
      <c r="D601" s="11" t="s">
        <v>3104</v>
      </c>
      <c r="E601" s="23" t="s">
        <v>2623</v>
      </c>
      <c r="F601" s="23"/>
      <c r="G601" s="24" t="s">
        <v>3105</v>
      </c>
      <c r="H601" s="25"/>
      <c r="I601" s="23" t="s">
        <v>3106</v>
      </c>
      <c r="J601" s="23"/>
    </row>
    <row r="602" spans="2:10" ht="13.35" customHeight="1">
      <c r="B602" s="10" t="str">
        <f>VLOOKUP($J596,ASBVs!$A$2:$AE$411,29,FALSE)</f>
        <v>2</v>
      </c>
      <c r="C602" s="10" t="str">
        <f>VLOOKUP($J596,ASBVs!$A$2:$AE$411,30,FALSE)</f>
        <v>1</v>
      </c>
      <c r="D602" s="10" t="str">
        <f>VLOOKUP($J596,ASBVs!$A$2:$AE$411,31,FALSE)</f>
        <v>2</v>
      </c>
      <c r="E602" s="26" t="str">
        <f>VLOOKUP($J596,ASBVs!$A$2:$B$411,2,FALSE)</f>
        <v xml:space="preserve">Tradie </v>
      </c>
      <c r="F602" s="26"/>
      <c r="G602" s="27" t="str">
        <f>VLOOKUP($J596,ASBVs!$A$2:$AB$411,27,FALSE)</f>
        <v>141.28</v>
      </c>
      <c r="H602" s="25"/>
      <c r="I602" s="27" t="str">
        <f>VLOOKUP($J596,ASBVs!$A$2:$AB$411,28,FALSE)</f>
        <v>142.83</v>
      </c>
      <c r="J602" s="25"/>
    </row>
    <row r="603" spans="2:10" ht="13.35" customHeight="1">
      <c r="B603" s="28" t="s">
        <v>3107</v>
      </c>
      <c r="C603" s="28"/>
      <c r="D603" s="28"/>
      <c r="E603" s="28"/>
      <c r="F603" s="28"/>
      <c r="G603" s="28"/>
      <c r="H603" s="28" t="s">
        <v>3108</v>
      </c>
      <c r="I603" s="28"/>
      <c r="J603" s="28"/>
    </row>
    <row r="605" spans="2:10" ht="13.35" customHeight="1">
      <c r="B605" s="3" t="s">
        <v>3099</v>
      </c>
      <c r="C605" s="4"/>
      <c r="D605" s="4" t="str">
        <f>VLOOKUP($J605,ASBVs!$A$2:$D$411,4,FALSE)</f>
        <v>220016</v>
      </c>
      <c r="E605" s="4"/>
      <c r="F605" s="4" t="str">
        <f>VLOOKUP($J605,ASBVs!$A$2:$H$411,8,FALSE)</f>
        <v>Twin</v>
      </c>
      <c r="G605" s="29"/>
      <c r="H605" s="30"/>
      <c r="I605" s="5" t="s">
        <v>3100</v>
      </c>
      <c r="J605" s="6">
        <v>68</v>
      </c>
    </row>
    <row r="606" spans="2:10" ht="13.35" customHeight="1">
      <c r="B606" s="7" t="s">
        <v>3101</v>
      </c>
      <c r="C606" s="19" t="str">
        <f>VLOOKUP($J605,ASBVs!$A$2:$F$411,6,FALSE)</f>
        <v>200242</v>
      </c>
      <c r="D606" s="20"/>
      <c r="E606" s="20"/>
      <c r="F606" s="7" t="s">
        <v>3102</v>
      </c>
      <c r="G606" s="21">
        <f>VLOOKUP($J605,ASBVs!$A$2:$G$411,7,FALSE)</f>
        <v>44674</v>
      </c>
      <c r="H606" s="21"/>
      <c r="I606" s="21"/>
      <c r="J606" s="22"/>
    </row>
    <row r="607" spans="2:10" ht="13.35" customHeight="1">
      <c r="B607" s="8" t="s">
        <v>0</v>
      </c>
      <c r="C607" s="9" t="s">
        <v>6</v>
      </c>
      <c r="D607" s="9" t="s">
        <v>2667</v>
      </c>
      <c r="E607" s="9" t="s">
        <v>2</v>
      </c>
      <c r="F607" s="9" t="s">
        <v>1</v>
      </c>
      <c r="G607" s="8" t="s">
        <v>3</v>
      </c>
      <c r="H607" s="8" t="s">
        <v>4</v>
      </c>
      <c r="I607" s="8" t="s">
        <v>5</v>
      </c>
      <c r="J607" s="8" t="s">
        <v>7</v>
      </c>
    </row>
    <row r="608" spans="2:10" ht="13.35" customHeight="1">
      <c r="B608" s="10" t="str">
        <f>VLOOKUP($J605,ASBVs!$A$2:$AE$411,9,FALSE)</f>
        <v>0.60</v>
      </c>
      <c r="C608" s="10" t="str">
        <f>VLOOKUP($J605,ASBVs!$A$2:$AE$411,11,FALSE)</f>
        <v>11.18</v>
      </c>
      <c r="D608" s="10" t="str">
        <f>VLOOKUP($J605,ASBVs!$A$2:$AE$411,13,FALSE)</f>
        <v>16.69</v>
      </c>
      <c r="E608" s="10" t="str">
        <f>VLOOKUP($J605,ASBVs!$A$2:$AE$411,17,FALSE)</f>
        <v>0.15</v>
      </c>
      <c r="F608" s="10" t="str">
        <f>VLOOKUP($J605,ASBVs!$A$2:$AE$411,15,FALSE)</f>
        <v>2.20</v>
      </c>
      <c r="G608" s="10" t="str">
        <f>VLOOKUP($J605,ASBVs!$A$2:$AE$411,19,FALSE)</f>
        <v>2.67</v>
      </c>
      <c r="H608" s="10" t="str">
        <f>VLOOKUP($J605,ASBVs!$A$2:$AE$411,21,FALSE)</f>
        <v>-0.36</v>
      </c>
      <c r="I608" s="10" t="str">
        <f>VLOOKUP($J605,ASBVs!$A$2:$AE$411,23,FALSE)</f>
        <v>2.23</v>
      </c>
      <c r="J608" s="10" t="str">
        <f>VLOOKUP($J605,ASBVs!$A$2:$AE$411,25,FALSE)</f>
        <v>2.52</v>
      </c>
    </row>
    <row r="609" spans="2:10" ht="13.35" customHeight="1">
      <c r="B609" s="10" t="str">
        <f>VLOOKUP($J605,ASBVs!$A$2:$AB$411,10,FALSE)</f>
        <v>63</v>
      </c>
      <c r="C609" s="10" t="str">
        <f>VLOOKUP($J605,ASBVs!$A$2:$AB$411,12,FALSE)</f>
        <v>67</v>
      </c>
      <c r="D609" s="10" t="str">
        <f>VLOOKUP($J605,ASBVs!$A$2:$AB$411,14,FALSE)</f>
        <v>67</v>
      </c>
      <c r="E609" s="10" t="str">
        <f>VLOOKUP($J605,ASBVs!$A$2:$AB$411,18,FALSE)</f>
        <v>68</v>
      </c>
      <c r="F609" s="10" t="str">
        <f>VLOOKUP($J605,ASBVs!$A$2:$AB$411,16,FALSE)</f>
        <v>70</v>
      </c>
      <c r="G609" s="10" t="str">
        <f>VLOOKUP($J605,ASBVs!$A$2:$AB$411,20,FALSE)</f>
        <v>58</v>
      </c>
      <c r="H609" s="10" t="str">
        <f>VLOOKUP($J605,ASBVs!$A$2:$AB$411,22,FALSE)</f>
        <v>49</v>
      </c>
      <c r="I609" s="10" t="str">
        <f>VLOOKUP($J605,ASBVs!$A$2:$AB$411,24,FALSE)</f>
        <v>48</v>
      </c>
      <c r="J609" s="10" t="str">
        <f>VLOOKUP($J605,ASBVs!$A$2:$AB$411,26,FALSE)</f>
        <v>54</v>
      </c>
    </row>
    <row r="610" spans="2:10" ht="13.35" customHeight="1">
      <c r="B610" s="11" t="s">
        <v>3103</v>
      </c>
      <c r="C610" s="11" t="s">
        <v>3091</v>
      </c>
      <c r="D610" s="11" t="s">
        <v>3104</v>
      </c>
      <c r="E610" s="23" t="s">
        <v>2623</v>
      </c>
      <c r="F610" s="23"/>
      <c r="G610" s="24" t="s">
        <v>3105</v>
      </c>
      <c r="H610" s="25"/>
      <c r="I610" s="23" t="s">
        <v>3106</v>
      </c>
      <c r="J610" s="23"/>
    </row>
    <row r="611" spans="2:10" ht="13.35" customHeight="1">
      <c r="B611" s="10" t="str">
        <f>VLOOKUP($J605,ASBVs!$A$2:$AE$411,29,FALSE)</f>
        <v>2</v>
      </c>
      <c r="C611" s="10" t="str">
        <f>VLOOKUP($J605,ASBVs!$A$2:$AE$411,30,FALSE)</f>
        <v>2</v>
      </c>
      <c r="D611" s="10" t="str">
        <f>VLOOKUP($J605,ASBVs!$A$2:$AE$411,31,FALSE)</f>
        <v>3</v>
      </c>
      <c r="E611" s="26" t="str">
        <f>VLOOKUP($J605,ASBVs!$A$2:$B$411,2,FALSE)</f>
        <v xml:space="preserve">Tradie </v>
      </c>
      <c r="F611" s="26"/>
      <c r="G611" s="27" t="str">
        <f>VLOOKUP($J605,ASBVs!$A$2:$AB$411,27,FALSE)</f>
        <v>137.60</v>
      </c>
      <c r="H611" s="25"/>
      <c r="I611" s="27" t="str">
        <f>VLOOKUP($J605,ASBVs!$A$2:$AB$411,28,FALSE)</f>
        <v>142.72</v>
      </c>
      <c r="J611" s="25"/>
    </row>
    <row r="612" spans="2:10" ht="13.35" customHeight="1">
      <c r="B612" s="28" t="s">
        <v>3107</v>
      </c>
      <c r="C612" s="28"/>
      <c r="D612" s="28"/>
      <c r="E612" s="28"/>
      <c r="F612" s="28"/>
      <c r="G612" s="28"/>
      <c r="H612" s="28" t="s">
        <v>3108</v>
      </c>
      <c r="I612" s="28"/>
      <c r="J612" s="28"/>
    </row>
    <row r="614" spans="2:10" ht="13.35" customHeight="1">
      <c r="B614" s="3" t="s">
        <v>3099</v>
      </c>
      <c r="C614" s="4"/>
      <c r="D614" s="4" t="str">
        <f>VLOOKUP($J614,ASBVs!$A$2:$D$411,4,FALSE)</f>
        <v>220928</v>
      </c>
      <c r="E614" s="4"/>
      <c r="F614" s="4" t="str">
        <f>VLOOKUP($J614,ASBVs!$A$2:$H$411,8,FALSE)</f>
        <v>Single</v>
      </c>
      <c r="G614" s="29"/>
      <c r="H614" s="30"/>
      <c r="I614" s="5" t="s">
        <v>3100</v>
      </c>
      <c r="J614" s="6">
        <v>69</v>
      </c>
    </row>
    <row r="615" spans="2:10" ht="13.35" customHeight="1">
      <c r="B615" s="7" t="s">
        <v>3101</v>
      </c>
      <c r="C615" s="19" t="str">
        <f>VLOOKUP($J614,ASBVs!$A$2:$F$411,6,FALSE)</f>
        <v>210890</v>
      </c>
      <c r="D615" s="20"/>
      <c r="E615" s="20"/>
      <c r="F615" s="7" t="s">
        <v>3102</v>
      </c>
      <c r="G615" s="21">
        <f>VLOOKUP($J614,ASBVs!$A$2:$G$411,7,FALSE)</f>
        <v>44691</v>
      </c>
      <c r="H615" s="21"/>
      <c r="I615" s="21"/>
      <c r="J615" s="22"/>
    </row>
    <row r="616" spans="2:10" ht="13.35" customHeight="1">
      <c r="B616" s="8" t="s">
        <v>0</v>
      </c>
      <c r="C616" s="9" t="s">
        <v>6</v>
      </c>
      <c r="D616" s="9" t="s">
        <v>2667</v>
      </c>
      <c r="E616" s="9" t="s">
        <v>2</v>
      </c>
      <c r="F616" s="9" t="s">
        <v>1</v>
      </c>
      <c r="G616" s="8" t="s">
        <v>3</v>
      </c>
      <c r="H616" s="8" t="s">
        <v>4</v>
      </c>
      <c r="I616" s="8" t="s">
        <v>5</v>
      </c>
      <c r="J616" s="8" t="s">
        <v>7</v>
      </c>
    </row>
    <row r="617" spans="2:10" ht="13.35" customHeight="1">
      <c r="B617" s="10" t="str">
        <f>VLOOKUP($J614,ASBVs!$A$2:$AE$411,9,FALSE)</f>
        <v>0.42</v>
      </c>
      <c r="C617" s="10" t="str">
        <f>VLOOKUP($J614,ASBVs!$A$2:$AE$411,11,FALSE)</f>
        <v>8.89</v>
      </c>
      <c r="D617" s="10" t="str">
        <f>VLOOKUP($J614,ASBVs!$A$2:$AE$411,13,FALSE)</f>
        <v>12.22</v>
      </c>
      <c r="E617" s="10" t="str">
        <f>VLOOKUP($J614,ASBVs!$A$2:$AE$411,17,FALSE)</f>
        <v>-0.62</v>
      </c>
      <c r="F617" s="10" t="str">
        <f>VLOOKUP($J614,ASBVs!$A$2:$AE$411,15,FALSE)</f>
        <v>2.63</v>
      </c>
      <c r="G617" s="10" t="str">
        <f>VLOOKUP($J614,ASBVs!$A$2:$AE$411,19,FALSE)</f>
        <v>3.41</v>
      </c>
      <c r="H617" s="10" t="str">
        <f>VLOOKUP($J614,ASBVs!$A$2:$AE$411,21,FALSE)</f>
        <v>-0.39</v>
      </c>
      <c r="I617" s="10" t="str">
        <f>VLOOKUP($J614,ASBVs!$A$2:$AE$411,23,FALSE)</f>
        <v>1.46</v>
      </c>
      <c r="J617" s="10" t="str">
        <f>VLOOKUP($J614,ASBVs!$A$2:$AE$411,25,FALSE)</f>
        <v>1.95</v>
      </c>
    </row>
    <row r="618" spans="2:10" ht="13.35" customHeight="1">
      <c r="B618" s="10" t="str">
        <f>VLOOKUP($J614,ASBVs!$A$2:$AB$411,10,FALSE)</f>
        <v>61</v>
      </c>
      <c r="C618" s="10" t="str">
        <f>VLOOKUP($J614,ASBVs!$A$2:$AB$411,12,FALSE)</f>
        <v>65</v>
      </c>
      <c r="D618" s="10" t="str">
        <f>VLOOKUP($J614,ASBVs!$A$2:$AB$411,14,FALSE)</f>
        <v>65</v>
      </c>
      <c r="E618" s="10" t="str">
        <f>VLOOKUP($J614,ASBVs!$A$2:$AB$411,18,FALSE)</f>
        <v>66</v>
      </c>
      <c r="F618" s="10" t="str">
        <f>VLOOKUP($J614,ASBVs!$A$2:$AB$411,16,FALSE)</f>
        <v>68</v>
      </c>
      <c r="G618" s="10" t="str">
        <f>VLOOKUP($J614,ASBVs!$A$2:$AB$411,20,FALSE)</f>
        <v>55</v>
      </c>
      <c r="H618" s="10" t="str">
        <f>VLOOKUP($J614,ASBVs!$A$2:$AB$411,22,FALSE)</f>
        <v>43</v>
      </c>
      <c r="I618" s="10" t="str">
        <f>VLOOKUP($J614,ASBVs!$A$2:$AB$411,24,FALSE)</f>
        <v>43</v>
      </c>
      <c r="J618" s="10" t="str">
        <f>VLOOKUP($J614,ASBVs!$A$2:$AB$411,26,FALSE)</f>
        <v>51</v>
      </c>
    </row>
    <row r="619" spans="2:10" ht="13.35" customHeight="1">
      <c r="B619" s="11" t="s">
        <v>3103</v>
      </c>
      <c r="C619" s="11" t="s">
        <v>3091</v>
      </c>
      <c r="D619" s="11" t="s">
        <v>3104</v>
      </c>
      <c r="E619" s="23" t="s">
        <v>2623</v>
      </c>
      <c r="F619" s="23"/>
      <c r="G619" s="24" t="s">
        <v>3105</v>
      </c>
      <c r="H619" s="25"/>
      <c r="I619" s="23" t="s">
        <v>3106</v>
      </c>
      <c r="J619" s="23"/>
    </row>
    <row r="620" spans="2:10" ht="13.35" customHeight="1">
      <c r="B620" s="10" t="str">
        <f>VLOOKUP($J614,ASBVs!$A$2:$AE$411,29,FALSE)</f>
        <v>2</v>
      </c>
      <c r="C620" s="10" t="str">
        <f>VLOOKUP($J614,ASBVs!$A$2:$AE$411,30,FALSE)</f>
        <v>2</v>
      </c>
      <c r="D620" s="10" t="str">
        <f>VLOOKUP($J614,ASBVs!$A$2:$AE$411,31,FALSE)</f>
        <v>1</v>
      </c>
      <c r="E620" s="26" t="str">
        <f>VLOOKUP($J614,ASBVs!$A$2:$B$411,2,FALSE)</f>
        <v xml:space="preserve">Tradie </v>
      </c>
      <c r="F620" s="26"/>
      <c r="G620" s="27" t="str">
        <f>VLOOKUP($J614,ASBVs!$A$2:$AB$411,27,FALSE)</f>
        <v>137.32</v>
      </c>
      <c r="H620" s="25"/>
      <c r="I620" s="27" t="str">
        <f>VLOOKUP($J614,ASBVs!$A$2:$AB$411,28,FALSE)</f>
        <v>142.48</v>
      </c>
      <c r="J620" s="25"/>
    </row>
    <row r="621" spans="2:10" ht="13.35" customHeight="1">
      <c r="B621" s="28" t="s">
        <v>3107</v>
      </c>
      <c r="C621" s="28"/>
      <c r="D621" s="28"/>
      <c r="E621" s="28"/>
      <c r="F621" s="28"/>
      <c r="G621" s="28"/>
      <c r="H621" s="28" t="s">
        <v>3108</v>
      </c>
      <c r="I621" s="28"/>
      <c r="J621" s="28"/>
    </row>
    <row r="623" spans="2:10" ht="13.35" customHeight="1">
      <c r="B623" s="3" t="s">
        <v>3099</v>
      </c>
      <c r="C623" s="4"/>
      <c r="D623" s="4" t="str">
        <f>VLOOKUP($J623,ASBVs!$A$2:$D$411,4,FALSE)</f>
        <v>221259</v>
      </c>
      <c r="E623" s="4"/>
      <c r="F623" s="4" t="str">
        <f>VLOOKUP($J623,ASBVs!$A$2:$H$411,8,FALSE)</f>
        <v>Single</v>
      </c>
      <c r="G623" s="29"/>
      <c r="H623" s="30"/>
      <c r="I623" s="5" t="s">
        <v>3100</v>
      </c>
      <c r="J623" s="6">
        <v>70</v>
      </c>
    </row>
    <row r="624" spans="2:10" ht="13.35" customHeight="1">
      <c r="B624" s="7" t="s">
        <v>3101</v>
      </c>
      <c r="C624" s="19" t="str">
        <f>VLOOKUP($J623,ASBVs!$A$2:$F$411,6,FALSE)</f>
        <v>201704</v>
      </c>
      <c r="D624" s="20"/>
      <c r="E624" s="20"/>
      <c r="F624" s="7" t="s">
        <v>3102</v>
      </c>
      <c r="G624" s="21">
        <f>VLOOKUP($J623,ASBVs!$A$2:$G$411,7,FALSE)</f>
        <v>44694</v>
      </c>
      <c r="H624" s="21"/>
      <c r="I624" s="21"/>
      <c r="J624" s="22"/>
    </row>
    <row r="625" spans="2:10" ht="13.35" customHeight="1">
      <c r="B625" s="8" t="s">
        <v>0</v>
      </c>
      <c r="C625" s="9" t="s">
        <v>6</v>
      </c>
      <c r="D625" s="9" t="s">
        <v>2667</v>
      </c>
      <c r="E625" s="9" t="s">
        <v>2</v>
      </c>
      <c r="F625" s="9" t="s">
        <v>1</v>
      </c>
      <c r="G625" s="8" t="s">
        <v>3</v>
      </c>
      <c r="H625" s="8" t="s">
        <v>4</v>
      </c>
      <c r="I625" s="8" t="s">
        <v>5</v>
      </c>
      <c r="J625" s="8" t="s">
        <v>7</v>
      </c>
    </row>
    <row r="626" spans="2:10" ht="13.35" customHeight="1">
      <c r="B626" s="10" t="str">
        <f>VLOOKUP($J623,ASBVs!$A$2:$AE$411,9,FALSE)</f>
        <v>0.24</v>
      </c>
      <c r="C626" s="10" t="str">
        <f>VLOOKUP($J623,ASBVs!$A$2:$AE$411,11,FALSE)</f>
        <v>9.56</v>
      </c>
      <c r="D626" s="10" t="str">
        <f>VLOOKUP($J623,ASBVs!$A$2:$AE$411,13,FALSE)</f>
        <v>14.36</v>
      </c>
      <c r="E626" s="10" t="str">
        <f>VLOOKUP($J623,ASBVs!$A$2:$AE$411,17,FALSE)</f>
        <v>-0.96</v>
      </c>
      <c r="F626" s="10" t="str">
        <f>VLOOKUP($J623,ASBVs!$A$2:$AE$411,15,FALSE)</f>
        <v>2.24</v>
      </c>
      <c r="G626" s="10" t="str">
        <f>VLOOKUP($J623,ASBVs!$A$2:$AE$411,19,FALSE)</f>
        <v>4.51</v>
      </c>
      <c r="H626" s="10" t="str">
        <f>VLOOKUP($J623,ASBVs!$A$2:$AE$411,21,FALSE)</f>
        <v>-0.42</v>
      </c>
      <c r="I626" s="10" t="str">
        <f>VLOOKUP($J623,ASBVs!$A$2:$AE$411,23,FALSE)</f>
        <v>2.98</v>
      </c>
      <c r="J626" s="10" t="str">
        <f>VLOOKUP($J623,ASBVs!$A$2:$AE$411,25,FALSE)</f>
        <v>2.27</v>
      </c>
    </row>
    <row r="627" spans="2:10" ht="13.35" customHeight="1">
      <c r="B627" s="10" t="str">
        <f>VLOOKUP($J623,ASBVs!$A$2:$AB$411,10,FALSE)</f>
        <v>56</v>
      </c>
      <c r="C627" s="10" t="str">
        <f>VLOOKUP($J623,ASBVs!$A$2:$AB$411,12,FALSE)</f>
        <v>60</v>
      </c>
      <c r="D627" s="10" t="str">
        <f>VLOOKUP($J623,ASBVs!$A$2:$AB$411,14,FALSE)</f>
        <v>60</v>
      </c>
      <c r="E627" s="10" t="str">
        <f>VLOOKUP($J623,ASBVs!$A$2:$AB$411,18,FALSE)</f>
        <v>61</v>
      </c>
      <c r="F627" s="10" t="str">
        <f>VLOOKUP($J623,ASBVs!$A$2:$AB$411,16,FALSE)</f>
        <v>63</v>
      </c>
      <c r="G627" s="10" t="str">
        <f>VLOOKUP($J623,ASBVs!$A$2:$AB$411,20,FALSE)</f>
        <v>49</v>
      </c>
      <c r="H627" s="10" t="str">
        <f>VLOOKUP($J623,ASBVs!$A$2:$AB$411,22,FALSE)</f>
        <v>33</v>
      </c>
      <c r="I627" s="10" t="str">
        <f>VLOOKUP($J623,ASBVs!$A$2:$AB$411,24,FALSE)</f>
        <v>33</v>
      </c>
      <c r="J627" s="10" t="str">
        <f>VLOOKUP($J623,ASBVs!$A$2:$AB$411,26,FALSE)</f>
        <v>44</v>
      </c>
    </row>
    <row r="628" spans="2:10" ht="13.35" customHeight="1">
      <c r="B628" s="11" t="s">
        <v>3103</v>
      </c>
      <c r="C628" s="11" t="s">
        <v>3091</v>
      </c>
      <c r="D628" s="11" t="s">
        <v>3104</v>
      </c>
      <c r="E628" s="23" t="s">
        <v>2623</v>
      </c>
      <c r="F628" s="23"/>
      <c r="G628" s="24" t="s">
        <v>3105</v>
      </c>
      <c r="H628" s="25"/>
      <c r="I628" s="23" t="s">
        <v>3106</v>
      </c>
      <c r="J628" s="23"/>
    </row>
    <row r="629" spans="2:10" ht="13.35" customHeight="1">
      <c r="B629" s="10" t="str">
        <f>VLOOKUP($J623,ASBVs!$A$2:$AE$411,29,FALSE)</f>
        <v>2</v>
      </c>
      <c r="C629" s="10" t="str">
        <f>VLOOKUP($J623,ASBVs!$A$2:$AE$411,30,FALSE)</f>
        <v>3</v>
      </c>
      <c r="D629" s="10" t="str">
        <f>VLOOKUP($J623,ASBVs!$A$2:$AE$411,31,FALSE)</f>
        <v>1</v>
      </c>
      <c r="E629" s="26" t="str">
        <f>VLOOKUP($J623,ASBVs!$A$2:$B$411,2,FALSE)</f>
        <v xml:space="preserve">Tradie </v>
      </c>
      <c r="F629" s="26"/>
      <c r="G629" s="27" t="str">
        <f>VLOOKUP($J623,ASBVs!$A$2:$AB$411,27,FALSE)</f>
        <v>136.42</v>
      </c>
      <c r="H629" s="25"/>
      <c r="I629" s="27" t="str">
        <f>VLOOKUP($J623,ASBVs!$A$2:$AB$411,28,FALSE)</f>
        <v>141.76</v>
      </c>
      <c r="J629" s="25"/>
    </row>
    <row r="630" spans="2:10" ht="13.35" customHeight="1">
      <c r="B630" s="28" t="s">
        <v>3107</v>
      </c>
      <c r="C630" s="28"/>
      <c r="D630" s="28"/>
      <c r="E630" s="28"/>
      <c r="F630" s="28"/>
      <c r="G630" s="28"/>
      <c r="H630" s="28" t="s">
        <v>3108</v>
      </c>
      <c r="I630" s="28"/>
      <c r="J630" s="28"/>
    </row>
    <row r="632" spans="2:10" ht="13.35" customHeight="1">
      <c r="B632" s="3" t="s">
        <v>3099</v>
      </c>
      <c r="C632" s="4"/>
      <c r="D632" s="4" t="str">
        <f>VLOOKUP($J632,ASBVs!$A$2:$D$411,4,FALSE)</f>
        <v>220017</v>
      </c>
      <c r="E632" s="4"/>
      <c r="F632" s="4" t="str">
        <f>VLOOKUP($J632,ASBVs!$A$2:$H$411,8,FALSE)</f>
        <v>Twin</v>
      </c>
      <c r="G632" s="29"/>
      <c r="H632" s="30"/>
      <c r="I632" s="5" t="s">
        <v>3100</v>
      </c>
      <c r="J632" s="6">
        <v>71</v>
      </c>
    </row>
    <row r="633" spans="2:10" ht="13.35" customHeight="1">
      <c r="B633" s="7" t="s">
        <v>3101</v>
      </c>
      <c r="C633" s="19" t="str">
        <f>VLOOKUP($J632,ASBVs!$A$2:$F$411,6,FALSE)</f>
        <v>200242</v>
      </c>
      <c r="D633" s="20"/>
      <c r="E633" s="20"/>
      <c r="F633" s="7" t="s">
        <v>3102</v>
      </c>
      <c r="G633" s="21">
        <f>VLOOKUP($J632,ASBVs!$A$2:$G$411,7,FALSE)</f>
        <v>44674</v>
      </c>
      <c r="H633" s="21"/>
      <c r="I633" s="21"/>
      <c r="J633" s="22"/>
    </row>
    <row r="634" spans="2:10" ht="13.35" customHeight="1">
      <c r="B634" s="8" t="s">
        <v>0</v>
      </c>
      <c r="C634" s="9" t="s">
        <v>6</v>
      </c>
      <c r="D634" s="9" t="s">
        <v>2667</v>
      </c>
      <c r="E634" s="9" t="s">
        <v>2</v>
      </c>
      <c r="F634" s="9" t="s">
        <v>1</v>
      </c>
      <c r="G634" s="8" t="s">
        <v>3</v>
      </c>
      <c r="H634" s="8" t="s">
        <v>4</v>
      </c>
      <c r="I634" s="8" t="s">
        <v>5</v>
      </c>
      <c r="J634" s="8" t="s">
        <v>7</v>
      </c>
    </row>
    <row r="635" spans="2:10" ht="13.35" customHeight="1">
      <c r="B635" s="10" t="str">
        <f>VLOOKUP($J632,ASBVs!$A$2:$AE$411,9,FALSE)</f>
        <v>0.51</v>
      </c>
      <c r="C635" s="10" t="str">
        <f>VLOOKUP($J632,ASBVs!$A$2:$AE$411,11,FALSE)</f>
        <v>9.89</v>
      </c>
      <c r="D635" s="10" t="str">
        <f>VLOOKUP($J632,ASBVs!$A$2:$AE$411,13,FALSE)</f>
        <v>14.80</v>
      </c>
      <c r="E635" s="10" t="str">
        <f>VLOOKUP($J632,ASBVs!$A$2:$AE$411,17,FALSE)</f>
        <v>0.79</v>
      </c>
      <c r="F635" s="10" t="str">
        <f>VLOOKUP($J632,ASBVs!$A$2:$AE$411,15,FALSE)</f>
        <v>3.02</v>
      </c>
      <c r="G635" s="10" t="str">
        <f>VLOOKUP($J632,ASBVs!$A$2:$AE$411,19,FALSE)</f>
        <v>2.01</v>
      </c>
      <c r="H635" s="10" t="str">
        <f>VLOOKUP($J632,ASBVs!$A$2:$AE$411,21,FALSE)</f>
        <v>-0.25</v>
      </c>
      <c r="I635" s="10" t="str">
        <f>VLOOKUP($J632,ASBVs!$A$2:$AE$411,23,FALSE)</f>
        <v>1.08</v>
      </c>
      <c r="J635" s="10" t="str">
        <f>VLOOKUP($J632,ASBVs!$A$2:$AE$411,25,FALSE)</f>
        <v>2.72</v>
      </c>
    </row>
    <row r="636" spans="2:10" ht="13.35" customHeight="1">
      <c r="B636" s="10" t="str">
        <f>VLOOKUP($J632,ASBVs!$A$2:$AB$411,10,FALSE)</f>
        <v>63</v>
      </c>
      <c r="C636" s="10" t="str">
        <f>VLOOKUP($J632,ASBVs!$A$2:$AB$411,12,FALSE)</f>
        <v>67</v>
      </c>
      <c r="D636" s="10" t="str">
        <f>VLOOKUP($J632,ASBVs!$A$2:$AB$411,14,FALSE)</f>
        <v>67</v>
      </c>
      <c r="E636" s="10" t="str">
        <f>VLOOKUP($J632,ASBVs!$A$2:$AB$411,18,FALSE)</f>
        <v>68</v>
      </c>
      <c r="F636" s="10" t="str">
        <f>VLOOKUP($J632,ASBVs!$A$2:$AB$411,16,FALSE)</f>
        <v>70</v>
      </c>
      <c r="G636" s="10" t="str">
        <f>VLOOKUP($J632,ASBVs!$A$2:$AB$411,20,FALSE)</f>
        <v>58</v>
      </c>
      <c r="H636" s="10" t="str">
        <f>VLOOKUP($J632,ASBVs!$A$2:$AB$411,22,FALSE)</f>
        <v>49</v>
      </c>
      <c r="I636" s="10" t="str">
        <f>VLOOKUP($J632,ASBVs!$A$2:$AB$411,24,FALSE)</f>
        <v>48</v>
      </c>
      <c r="J636" s="10" t="str">
        <f>VLOOKUP($J632,ASBVs!$A$2:$AB$411,26,FALSE)</f>
        <v>54</v>
      </c>
    </row>
    <row r="637" spans="2:10" ht="13.35" customHeight="1">
      <c r="B637" s="11" t="s">
        <v>3103</v>
      </c>
      <c r="C637" s="11" t="s">
        <v>3091</v>
      </c>
      <c r="D637" s="11" t="s">
        <v>3104</v>
      </c>
      <c r="E637" s="23" t="s">
        <v>2623</v>
      </c>
      <c r="F637" s="23"/>
      <c r="G637" s="24" t="s">
        <v>3105</v>
      </c>
      <c r="H637" s="25"/>
      <c r="I637" s="23" t="s">
        <v>3106</v>
      </c>
      <c r="J637" s="23"/>
    </row>
    <row r="638" spans="2:10" ht="13.35" customHeight="1">
      <c r="B638" s="10" t="str">
        <f>VLOOKUP($J632,ASBVs!$A$2:$AE$411,29,FALSE)</f>
        <v>1</v>
      </c>
      <c r="C638" s="10" t="str">
        <f>VLOOKUP($J632,ASBVs!$A$2:$AE$411,30,FALSE)</f>
        <v>2</v>
      </c>
      <c r="D638" s="10" t="str">
        <f>VLOOKUP($J632,ASBVs!$A$2:$AE$411,31,FALSE)</f>
        <v>3</v>
      </c>
      <c r="E638" s="26" t="str">
        <f>VLOOKUP($J632,ASBVs!$A$2:$B$411,2,FALSE)</f>
        <v xml:space="preserve">Tradie </v>
      </c>
      <c r="F638" s="26"/>
      <c r="G638" s="27" t="str">
        <f>VLOOKUP($J632,ASBVs!$A$2:$AB$411,27,FALSE)</f>
        <v>137.42</v>
      </c>
      <c r="H638" s="25"/>
      <c r="I638" s="27" t="str">
        <f>VLOOKUP($J632,ASBVs!$A$2:$AB$411,28,FALSE)</f>
        <v>141.26</v>
      </c>
      <c r="J638" s="25"/>
    </row>
    <row r="639" spans="2:10" ht="13.35" customHeight="1">
      <c r="B639" s="28" t="s">
        <v>3107</v>
      </c>
      <c r="C639" s="28"/>
      <c r="D639" s="28"/>
      <c r="E639" s="28"/>
      <c r="F639" s="28"/>
      <c r="G639" s="28"/>
      <c r="H639" s="28" t="s">
        <v>3108</v>
      </c>
      <c r="I639" s="28"/>
      <c r="J639" s="28"/>
    </row>
    <row r="641" spans="2:10" ht="13.35" customHeight="1">
      <c r="B641" s="3" t="s">
        <v>3099</v>
      </c>
      <c r="C641" s="4"/>
      <c r="D641" s="4" t="str">
        <f>VLOOKUP($J641,ASBVs!$A$2:$D$411,4,FALSE)</f>
        <v>221122</v>
      </c>
      <c r="E641" s="4"/>
      <c r="F641" s="4" t="str">
        <f>VLOOKUP($J641,ASBVs!$A$2:$H$411,8,FALSE)</f>
        <v>Single</v>
      </c>
      <c r="G641" s="29" t="str">
        <f>VLOOKUP($J641,ASBVs!$A$2:$AF$411,32,FALSE)</f>
        <v>«««««</v>
      </c>
      <c r="H641" s="30"/>
      <c r="I641" s="5" t="s">
        <v>3100</v>
      </c>
      <c r="J641" s="6">
        <v>72</v>
      </c>
    </row>
    <row r="642" spans="2:10" ht="13.35" customHeight="1">
      <c r="B642" s="7" t="s">
        <v>3101</v>
      </c>
      <c r="C642" s="19" t="str">
        <f>VLOOKUP($J641,ASBVs!$A$2:$F$411,6,FALSE)</f>
        <v>201492</v>
      </c>
      <c r="D642" s="20"/>
      <c r="E642" s="20"/>
      <c r="F642" s="7" t="s">
        <v>3102</v>
      </c>
      <c r="G642" s="21">
        <f>VLOOKUP($J641,ASBVs!$A$2:$G$411,7,FALSE)</f>
        <v>44713</v>
      </c>
      <c r="H642" s="21"/>
      <c r="I642" s="21"/>
      <c r="J642" s="22"/>
    </row>
    <row r="643" spans="2:10" ht="13.35" customHeight="1">
      <c r="B643" s="8" t="s">
        <v>0</v>
      </c>
      <c r="C643" s="9" t="s">
        <v>6</v>
      </c>
      <c r="D643" s="9" t="s">
        <v>2667</v>
      </c>
      <c r="E643" s="9" t="s">
        <v>2</v>
      </c>
      <c r="F643" s="9" t="s">
        <v>1</v>
      </c>
      <c r="G643" s="8" t="s">
        <v>3</v>
      </c>
      <c r="H643" s="8" t="s">
        <v>4</v>
      </c>
      <c r="I643" s="8" t="s">
        <v>5</v>
      </c>
      <c r="J643" s="8" t="s">
        <v>7</v>
      </c>
    </row>
    <row r="644" spans="2:10" ht="13.35" customHeight="1">
      <c r="B644" s="10" t="str">
        <f>VLOOKUP($J641,ASBVs!$A$2:$AE$411,9,FALSE)</f>
        <v>0.47</v>
      </c>
      <c r="C644" s="10" t="str">
        <f>VLOOKUP($J641,ASBVs!$A$2:$AE$411,11,FALSE)</f>
        <v>10.33</v>
      </c>
      <c r="D644" s="10" t="str">
        <f>VLOOKUP($J641,ASBVs!$A$2:$AE$411,13,FALSE)</f>
        <v>14.72</v>
      </c>
      <c r="E644" s="10" t="str">
        <f>VLOOKUP($J641,ASBVs!$A$2:$AE$411,17,FALSE)</f>
        <v>0.70</v>
      </c>
      <c r="F644" s="10" t="str">
        <f>VLOOKUP($J641,ASBVs!$A$2:$AE$411,15,FALSE)</f>
        <v>2.49</v>
      </c>
      <c r="G644" s="10" t="str">
        <f>VLOOKUP($J641,ASBVs!$A$2:$AE$411,19,FALSE)</f>
        <v>2.32</v>
      </c>
      <c r="H644" s="10" t="str">
        <f>VLOOKUP($J641,ASBVs!$A$2:$AE$411,21,FALSE)</f>
        <v>-0.13</v>
      </c>
      <c r="I644" s="10" t="str">
        <f>VLOOKUP($J641,ASBVs!$A$2:$AE$411,23,FALSE)</f>
        <v>2.55</v>
      </c>
      <c r="J644" s="10" t="str">
        <f>VLOOKUP($J641,ASBVs!$A$2:$AE$411,25,FALSE)</f>
        <v>2.44</v>
      </c>
    </row>
    <row r="645" spans="2:10" ht="13.35" customHeight="1">
      <c r="B645" s="10" t="str">
        <f>VLOOKUP($J641,ASBVs!$A$2:$AB$411,10,FALSE)</f>
        <v>63</v>
      </c>
      <c r="C645" s="10" t="str">
        <f>VLOOKUP($J641,ASBVs!$A$2:$AB$411,12,FALSE)</f>
        <v>65</v>
      </c>
      <c r="D645" s="10" t="str">
        <f>VLOOKUP($J641,ASBVs!$A$2:$AB$411,14,FALSE)</f>
        <v>62</v>
      </c>
      <c r="E645" s="10" t="str">
        <f>VLOOKUP($J641,ASBVs!$A$2:$AB$411,18,FALSE)</f>
        <v>64</v>
      </c>
      <c r="F645" s="10" t="str">
        <f>VLOOKUP($J641,ASBVs!$A$2:$AB$411,16,FALSE)</f>
        <v>66</v>
      </c>
      <c r="G645" s="10" t="str">
        <f>VLOOKUP($J641,ASBVs!$A$2:$AB$411,20,FALSE)</f>
        <v>58</v>
      </c>
      <c r="H645" s="10" t="str">
        <f>VLOOKUP($J641,ASBVs!$A$2:$AB$411,22,FALSE)</f>
        <v>46</v>
      </c>
      <c r="I645" s="10" t="str">
        <f>VLOOKUP($J641,ASBVs!$A$2:$AB$411,24,FALSE)</f>
        <v>45</v>
      </c>
      <c r="J645" s="10" t="str">
        <f>VLOOKUP($J641,ASBVs!$A$2:$AB$411,26,FALSE)</f>
        <v>49</v>
      </c>
    </row>
    <row r="646" spans="2:10" ht="13.35" customHeight="1">
      <c r="B646" s="11" t="s">
        <v>3103</v>
      </c>
      <c r="C646" s="11" t="s">
        <v>3091</v>
      </c>
      <c r="D646" s="11" t="s">
        <v>3104</v>
      </c>
      <c r="E646" s="23" t="s">
        <v>2623</v>
      </c>
      <c r="F646" s="23"/>
      <c r="G646" s="24" t="s">
        <v>3105</v>
      </c>
      <c r="H646" s="25"/>
      <c r="I646" s="23" t="s">
        <v>3106</v>
      </c>
      <c r="J646" s="23"/>
    </row>
    <row r="647" spans="2:10" ht="13.35" customHeight="1">
      <c r="B647" s="10" t="str">
        <f>VLOOKUP($J641,ASBVs!$A$2:$AE$411,29,FALSE)</f>
        <v>3</v>
      </c>
      <c r="C647" s="10" t="str">
        <f>VLOOKUP($J641,ASBVs!$A$2:$AE$411,30,FALSE)</f>
        <v>3</v>
      </c>
      <c r="D647" s="10" t="str">
        <f>VLOOKUP($J641,ASBVs!$A$2:$AE$411,31,FALSE)</f>
        <v>3</v>
      </c>
      <c r="E647" s="26" t="str">
        <f>VLOOKUP($J641,ASBVs!$A$2:$B$411,2,FALSE)</f>
        <v xml:space="preserve">Tradie </v>
      </c>
      <c r="F647" s="26"/>
      <c r="G647" s="27" t="str">
        <f>VLOOKUP($J641,ASBVs!$A$2:$AB$411,27,FALSE)</f>
        <v>138.85</v>
      </c>
      <c r="H647" s="25"/>
      <c r="I647" s="27" t="str">
        <f>VLOOKUP($J641,ASBVs!$A$2:$AB$411,28,FALSE)</f>
        <v>141.24</v>
      </c>
      <c r="J647" s="25"/>
    </row>
    <row r="648" spans="2:10" ht="13.35" customHeight="1">
      <c r="B648" s="28" t="s">
        <v>3107</v>
      </c>
      <c r="C648" s="28"/>
      <c r="D648" s="28"/>
      <c r="E648" s="28"/>
      <c r="F648" s="28"/>
      <c r="G648" s="28"/>
      <c r="H648" s="28" t="s">
        <v>3108</v>
      </c>
      <c r="I648" s="28"/>
      <c r="J648" s="28"/>
    </row>
    <row r="650" spans="2:10" ht="13.35" customHeight="1">
      <c r="B650" s="3" t="s">
        <v>3099</v>
      </c>
      <c r="C650" s="4"/>
      <c r="D650" s="4" t="str">
        <f>VLOOKUP($J650,ASBVs!$A$2:$D$411,4,FALSE)</f>
        <v>220063</v>
      </c>
      <c r="E650" s="4"/>
      <c r="F650" s="4" t="str">
        <f>VLOOKUP($J650,ASBVs!$A$2:$H$411,8,FALSE)</f>
        <v>Twin</v>
      </c>
      <c r="G650" s="29"/>
      <c r="H650" s="30"/>
      <c r="I650" s="5" t="s">
        <v>3100</v>
      </c>
      <c r="J650" s="6">
        <v>73</v>
      </c>
    </row>
    <row r="651" spans="2:10" ht="13.35" customHeight="1">
      <c r="B651" s="7" t="s">
        <v>3101</v>
      </c>
      <c r="C651" s="19" t="str">
        <f>VLOOKUP($J650,ASBVs!$A$2:$F$411,6,FALSE)</f>
        <v>200242</v>
      </c>
      <c r="D651" s="20"/>
      <c r="E651" s="20"/>
      <c r="F651" s="7" t="s">
        <v>3102</v>
      </c>
      <c r="G651" s="21">
        <f>VLOOKUP($J650,ASBVs!$A$2:$G$411,7,FALSE)</f>
        <v>44676</v>
      </c>
      <c r="H651" s="21"/>
      <c r="I651" s="21"/>
      <c r="J651" s="22"/>
    </row>
    <row r="652" spans="2:10" ht="13.35" customHeight="1">
      <c r="B652" s="8" t="s">
        <v>0</v>
      </c>
      <c r="C652" s="9" t="s">
        <v>6</v>
      </c>
      <c r="D652" s="9" t="s">
        <v>2667</v>
      </c>
      <c r="E652" s="9" t="s">
        <v>2</v>
      </c>
      <c r="F652" s="9" t="s">
        <v>1</v>
      </c>
      <c r="G652" s="8" t="s">
        <v>3</v>
      </c>
      <c r="H652" s="8" t="s">
        <v>4</v>
      </c>
      <c r="I652" s="8" t="s">
        <v>5</v>
      </c>
      <c r="J652" s="8" t="s">
        <v>7</v>
      </c>
    </row>
    <row r="653" spans="2:10" ht="13.35" customHeight="1">
      <c r="B653" s="10" t="str">
        <f>VLOOKUP($J650,ASBVs!$A$2:$AE$411,9,FALSE)</f>
        <v>0.53</v>
      </c>
      <c r="C653" s="10" t="str">
        <f>VLOOKUP($J650,ASBVs!$A$2:$AE$411,11,FALSE)</f>
        <v>10.54</v>
      </c>
      <c r="D653" s="10" t="str">
        <f>VLOOKUP($J650,ASBVs!$A$2:$AE$411,13,FALSE)</f>
        <v>14.44</v>
      </c>
      <c r="E653" s="10" t="str">
        <f>VLOOKUP($J650,ASBVs!$A$2:$AE$411,17,FALSE)</f>
        <v>0.54</v>
      </c>
      <c r="F653" s="10" t="str">
        <f>VLOOKUP($J650,ASBVs!$A$2:$AE$411,15,FALSE)</f>
        <v>3.28</v>
      </c>
      <c r="G653" s="10" t="str">
        <f>VLOOKUP($J650,ASBVs!$A$2:$AE$411,19,FALSE)</f>
        <v>2.61</v>
      </c>
      <c r="H653" s="10" t="str">
        <f>VLOOKUP($J650,ASBVs!$A$2:$AE$411,21,FALSE)</f>
        <v>-0.21</v>
      </c>
      <c r="I653" s="10" t="str">
        <f>VLOOKUP($J650,ASBVs!$A$2:$AE$411,23,FALSE)</f>
        <v>1.85</v>
      </c>
      <c r="J653" s="10" t="str">
        <f>VLOOKUP($J650,ASBVs!$A$2:$AE$411,25,FALSE)</f>
        <v>2.73</v>
      </c>
    </row>
    <row r="654" spans="2:10" ht="13.35" customHeight="1">
      <c r="B654" s="10" t="str">
        <f>VLOOKUP($J650,ASBVs!$A$2:$AB$411,10,FALSE)</f>
        <v>64</v>
      </c>
      <c r="C654" s="10" t="str">
        <f>VLOOKUP($J650,ASBVs!$A$2:$AB$411,12,FALSE)</f>
        <v>67</v>
      </c>
      <c r="D654" s="10" t="str">
        <f>VLOOKUP($J650,ASBVs!$A$2:$AB$411,14,FALSE)</f>
        <v>68</v>
      </c>
      <c r="E654" s="10" t="str">
        <f>VLOOKUP($J650,ASBVs!$A$2:$AB$411,18,FALSE)</f>
        <v>68</v>
      </c>
      <c r="F654" s="10" t="str">
        <f>VLOOKUP($J650,ASBVs!$A$2:$AB$411,16,FALSE)</f>
        <v>70</v>
      </c>
      <c r="G654" s="10" t="str">
        <f>VLOOKUP($J650,ASBVs!$A$2:$AB$411,20,FALSE)</f>
        <v>58</v>
      </c>
      <c r="H654" s="10" t="str">
        <f>VLOOKUP($J650,ASBVs!$A$2:$AB$411,22,FALSE)</f>
        <v>48</v>
      </c>
      <c r="I654" s="10" t="str">
        <f>VLOOKUP($J650,ASBVs!$A$2:$AB$411,24,FALSE)</f>
        <v>48</v>
      </c>
      <c r="J654" s="10" t="str">
        <f>VLOOKUP($J650,ASBVs!$A$2:$AB$411,26,FALSE)</f>
        <v>54</v>
      </c>
    </row>
    <row r="655" spans="2:10" ht="13.35" customHeight="1">
      <c r="B655" s="11" t="s">
        <v>3103</v>
      </c>
      <c r="C655" s="11" t="s">
        <v>3091</v>
      </c>
      <c r="D655" s="11" t="s">
        <v>3104</v>
      </c>
      <c r="E655" s="23" t="s">
        <v>2623</v>
      </c>
      <c r="F655" s="23"/>
      <c r="G655" s="24" t="s">
        <v>3105</v>
      </c>
      <c r="H655" s="25"/>
      <c r="I655" s="23" t="s">
        <v>3106</v>
      </c>
      <c r="J655" s="23"/>
    </row>
    <row r="656" spans="2:10" ht="13.35" customHeight="1">
      <c r="B656" s="10">
        <f>VLOOKUP($J650,ASBVs!$A$2:$AE$411,29,FALSE)</f>
        <v>2</v>
      </c>
      <c r="C656" s="10">
        <f>VLOOKUP($J650,ASBVs!$A$2:$AE$411,30,FALSE)</f>
        <v>2</v>
      </c>
      <c r="D656" s="10">
        <f>VLOOKUP($J650,ASBVs!$A$2:$AE$411,31,FALSE)</f>
        <v>2</v>
      </c>
      <c r="E656" s="26" t="str">
        <f>VLOOKUP($J650,ASBVs!$A$2:$B$411,2,FALSE)</f>
        <v xml:space="preserve">Tradie </v>
      </c>
      <c r="F656" s="26"/>
      <c r="G656" s="27" t="str">
        <f>VLOOKUP($J650,ASBVs!$A$2:$AB$411,27,FALSE)</f>
        <v>137.55</v>
      </c>
      <c r="H656" s="25"/>
      <c r="I656" s="27" t="str">
        <f>VLOOKUP($J650,ASBVs!$A$2:$AB$411,28,FALSE)</f>
        <v>140.81</v>
      </c>
      <c r="J656" s="25"/>
    </row>
    <row r="657" spans="2:10" ht="13.35" customHeight="1">
      <c r="B657" s="28" t="s">
        <v>3107</v>
      </c>
      <c r="C657" s="28"/>
      <c r="D657" s="28"/>
      <c r="E657" s="28"/>
      <c r="F657" s="28"/>
      <c r="G657" s="28"/>
      <c r="H657" s="28" t="s">
        <v>3108</v>
      </c>
      <c r="I657" s="28"/>
      <c r="J657" s="28"/>
    </row>
    <row r="659" spans="2:10" ht="13.35" customHeight="1">
      <c r="B659" s="3" t="s">
        <v>3099</v>
      </c>
      <c r="C659" s="4"/>
      <c r="D659" s="4" t="str">
        <f>VLOOKUP($J659,ASBVs!$A$2:$D$411,4,FALSE)</f>
        <v>220044</v>
      </c>
      <c r="E659" s="4"/>
      <c r="F659" s="4" t="str">
        <f>VLOOKUP($J659,ASBVs!$A$2:$H$411,8,FALSE)</f>
        <v>Twin</v>
      </c>
      <c r="G659" s="29" t="str">
        <f>VLOOKUP($J659,ASBVs!$A$2:$AF$411,32,FALSE)</f>
        <v>«««««</v>
      </c>
      <c r="H659" s="30"/>
      <c r="I659" s="5" t="s">
        <v>3100</v>
      </c>
      <c r="J659" s="6">
        <v>74</v>
      </c>
    </row>
    <row r="660" spans="2:10" ht="13.35" customHeight="1">
      <c r="B660" s="7" t="s">
        <v>3101</v>
      </c>
      <c r="C660" s="19" t="str">
        <f>VLOOKUP($J659,ASBVs!$A$2:$F$411,6,FALSE)</f>
        <v>201283</v>
      </c>
      <c r="D660" s="20"/>
      <c r="E660" s="20"/>
      <c r="F660" s="7" t="s">
        <v>3102</v>
      </c>
      <c r="G660" s="21">
        <f>VLOOKUP($J659,ASBVs!$A$2:$G$411,7,FALSE)</f>
        <v>44675</v>
      </c>
      <c r="H660" s="21"/>
      <c r="I660" s="21"/>
      <c r="J660" s="22"/>
    </row>
    <row r="661" spans="2:10" ht="13.35" customHeight="1">
      <c r="B661" s="8" t="s">
        <v>0</v>
      </c>
      <c r="C661" s="9" t="s">
        <v>6</v>
      </c>
      <c r="D661" s="9" t="s">
        <v>2667</v>
      </c>
      <c r="E661" s="9" t="s">
        <v>2</v>
      </c>
      <c r="F661" s="9" t="s">
        <v>1</v>
      </c>
      <c r="G661" s="8" t="s">
        <v>3</v>
      </c>
      <c r="H661" s="8" t="s">
        <v>4</v>
      </c>
      <c r="I661" s="8" t="s">
        <v>5</v>
      </c>
      <c r="J661" s="8" t="s">
        <v>7</v>
      </c>
    </row>
    <row r="662" spans="2:10" ht="13.35" customHeight="1">
      <c r="B662" s="10" t="str">
        <f>VLOOKUP($J659,ASBVs!$A$2:$AE$411,9,FALSE)</f>
        <v>0.51</v>
      </c>
      <c r="C662" s="10" t="str">
        <f>VLOOKUP($J659,ASBVs!$A$2:$AE$411,11,FALSE)</f>
        <v>9.59</v>
      </c>
      <c r="D662" s="10" t="str">
        <f>VLOOKUP($J659,ASBVs!$A$2:$AE$411,13,FALSE)</f>
        <v>13.46</v>
      </c>
      <c r="E662" s="10" t="str">
        <f>VLOOKUP($J659,ASBVs!$A$2:$AE$411,17,FALSE)</f>
        <v>0.73</v>
      </c>
      <c r="F662" s="10" t="str">
        <f>VLOOKUP($J659,ASBVs!$A$2:$AE$411,15,FALSE)</f>
        <v>3.24</v>
      </c>
      <c r="G662" s="10" t="str">
        <f>VLOOKUP($J659,ASBVs!$A$2:$AE$411,19,FALSE)</f>
        <v>2.58</v>
      </c>
      <c r="H662" s="10" t="str">
        <f>VLOOKUP($J659,ASBVs!$A$2:$AE$411,21,FALSE)</f>
        <v>0.00</v>
      </c>
      <c r="I662" s="10" t="str">
        <f>VLOOKUP($J659,ASBVs!$A$2:$AE$411,23,FALSE)</f>
        <v>1.26</v>
      </c>
      <c r="J662" s="10" t="str">
        <f>VLOOKUP($J659,ASBVs!$A$2:$AE$411,25,FALSE)</f>
        <v>2.42</v>
      </c>
    </row>
    <row r="663" spans="2:10" ht="13.35" customHeight="1">
      <c r="B663" s="10" t="str">
        <f>VLOOKUP($J659,ASBVs!$A$2:$AB$411,10,FALSE)</f>
        <v>62</v>
      </c>
      <c r="C663" s="10" t="str">
        <f>VLOOKUP($J659,ASBVs!$A$2:$AB$411,12,FALSE)</f>
        <v>66</v>
      </c>
      <c r="D663" s="10" t="str">
        <f>VLOOKUP($J659,ASBVs!$A$2:$AB$411,14,FALSE)</f>
        <v>66</v>
      </c>
      <c r="E663" s="10" t="str">
        <f>VLOOKUP($J659,ASBVs!$A$2:$AB$411,18,FALSE)</f>
        <v>66</v>
      </c>
      <c r="F663" s="10" t="str">
        <f>VLOOKUP($J659,ASBVs!$A$2:$AB$411,16,FALSE)</f>
        <v>69</v>
      </c>
      <c r="G663" s="10" t="str">
        <f>VLOOKUP($J659,ASBVs!$A$2:$AB$411,20,FALSE)</f>
        <v>56</v>
      </c>
      <c r="H663" s="10" t="str">
        <f>VLOOKUP($J659,ASBVs!$A$2:$AB$411,22,FALSE)</f>
        <v>46</v>
      </c>
      <c r="I663" s="10" t="str">
        <f>VLOOKUP($J659,ASBVs!$A$2:$AB$411,24,FALSE)</f>
        <v>45</v>
      </c>
      <c r="J663" s="10" t="str">
        <f>VLOOKUP($J659,ASBVs!$A$2:$AB$411,26,FALSE)</f>
        <v>51</v>
      </c>
    </row>
    <row r="664" spans="2:10" ht="13.35" customHeight="1">
      <c r="B664" s="11" t="s">
        <v>3103</v>
      </c>
      <c r="C664" s="11" t="s">
        <v>3091</v>
      </c>
      <c r="D664" s="11" t="s">
        <v>3104</v>
      </c>
      <c r="E664" s="23" t="s">
        <v>2623</v>
      </c>
      <c r="F664" s="23"/>
      <c r="G664" s="24" t="s">
        <v>3105</v>
      </c>
      <c r="H664" s="25"/>
      <c r="I664" s="23" t="s">
        <v>3106</v>
      </c>
      <c r="J664" s="23"/>
    </row>
    <row r="665" spans="2:10" ht="13.35" customHeight="1">
      <c r="B665" s="10" t="str">
        <f>VLOOKUP($J659,ASBVs!$A$2:$AE$411,29,FALSE)</f>
        <v>1</v>
      </c>
      <c r="C665" s="10" t="str">
        <f>VLOOKUP($J659,ASBVs!$A$2:$AE$411,30,FALSE)</f>
        <v>1</v>
      </c>
      <c r="D665" s="10" t="str">
        <f>VLOOKUP($J659,ASBVs!$A$2:$AE$411,31,FALSE)</f>
        <v>1</v>
      </c>
      <c r="E665" s="26" t="str">
        <f>VLOOKUP($J659,ASBVs!$A$2:$B$411,2,FALSE)</f>
        <v xml:space="preserve">Tradie </v>
      </c>
      <c r="F665" s="26"/>
      <c r="G665" s="27" t="str">
        <f>VLOOKUP($J659,ASBVs!$A$2:$AB$411,27,FALSE)</f>
        <v>139.33</v>
      </c>
      <c r="H665" s="25"/>
      <c r="I665" s="27" t="str">
        <f>VLOOKUP($J659,ASBVs!$A$2:$AB$411,28,FALSE)</f>
        <v>140.18</v>
      </c>
      <c r="J665" s="25"/>
    </row>
    <row r="666" spans="2:10" ht="13.35" customHeight="1">
      <c r="B666" s="28" t="s">
        <v>3107</v>
      </c>
      <c r="C666" s="28"/>
      <c r="D666" s="28"/>
      <c r="E666" s="28"/>
      <c r="F666" s="28"/>
      <c r="G666" s="28"/>
      <c r="H666" s="28" t="s">
        <v>3108</v>
      </c>
      <c r="I666" s="28"/>
      <c r="J666" s="28"/>
    </row>
    <row r="668" spans="2:10" ht="13.35" customHeight="1">
      <c r="B668" s="3" t="s">
        <v>3099</v>
      </c>
      <c r="C668" s="4"/>
      <c r="D668" s="4" t="str">
        <f>VLOOKUP($J668,ASBVs!$A$2:$D$411,4,FALSE)</f>
        <v>221055</v>
      </c>
      <c r="E668" s="4"/>
      <c r="F668" s="4" t="str">
        <f>VLOOKUP($J668,ASBVs!$A$2:$H$411,8,FALSE)</f>
        <v>Single</v>
      </c>
      <c r="G668" s="29" t="str">
        <f>VLOOKUP($J668,ASBVs!$A$2:$AF$411,32,FALSE)</f>
        <v>«««««</v>
      </c>
      <c r="H668" s="30"/>
      <c r="I668" s="5" t="s">
        <v>3100</v>
      </c>
      <c r="J668" s="6">
        <v>75</v>
      </c>
    </row>
    <row r="669" spans="2:10" ht="13.35" customHeight="1">
      <c r="B669" s="7" t="s">
        <v>3101</v>
      </c>
      <c r="C669" s="19" t="str">
        <f>VLOOKUP($J668,ASBVs!$A$2:$F$411,6,FALSE)</f>
        <v>210613</v>
      </c>
      <c r="D669" s="20"/>
      <c r="E669" s="20"/>
      <c r="F669" s="7" t="s">
        <v>3102</v>
      </c>
      <c r="G669" s="21">
        <f>VLOOKUP($J668,ASBVs!$A$2:$G$411,7,FALSE)</f>
        <v>44703</v>
      </c>
      <c r="H669" s="21"/>
      <c r="I669" s="21"/>
      <c r="J669" s="22"/>
    </row>
    <row r="670" spans="2:10" ht="13.35" customHeight="1">
      <c r="B670" s="8" t="s">
        <v>0</v>
      </c>
      <c r="C670" s="9" t="s">
        <v>6</v>
      </c>
      <c r="D670" s="9" t="s">
        <v>2667</v>
      </c>
      <c r="E670" s="9" t="s">
        <v>2</v>
      </c>
      <c r="F670" s="9" t="s">
        <v>1</v>
      </c>
      <c r="G670" s="8" t="s">
        <v>3</v>
      </c>
      <c r="H670" s="8" t="s">
        <v>4</v>
      </c>
      <c r="I670" s="8" t="s">
        <v>5</v>
      </c>
      <c r="J670" s="8" t="s">
        <v>7</v>
      </c>
    </row>
    <row r="671" spans="2:10" ht="13.35" customHeight="1">
      <c r="B671" s="10" t="str">
        <f>VLOOKUP($J668,ASBVs!$A$2:$AE$411,9,FALSE)</f>
        <v>0.22</v>
      </c>
      <c r="C671" s="10" t="str">
        <f>VLOOKUP($J668,ASBVs!$A$2:$AE$411,11,FALSE)</f>
        <v>8.60</v>
      </c>
      <c r="D671" s="10" t="str">
        <f>VLOOKUP($J668,ASBVs!$A$2:$AE$411,13,FALSE)</f>
        <v>13.06</v>
      </c>
      <c r="E671" s="10" t="str">
        <f>VLOOKUP($J668,ASBVs!$A$2:$AE$411,17,FALSE)</f>
        <v>0.11</v>
      </c>
      <c r="F671" s="10" t="str">
        <f>VLOOKUP($J668,ASBVs!$A$2:$AE$411,15,FALSE)</f>
        <v>3.10</v>
      </c>
      <c r="G671" s="10" t="str">
        <f>VLOOKUP($J668,ASBVs!$A$2:$AE$411,19,FALSE)</f>
        <v>3.36</v>
      </c>
      <c r="H671" s="10" t="str">
        <f>VLOOKUP($J668,ASBVs!$A$2:$AE$411,21,FALSE)</f>
        <v>-0.02</v>
      </c>
      <c r="I671" s="10" t="str">
        <f>VLOOKUP($J668,ASBVs!$A$2:$AE$411,23,FALSE)</f>
        <v>1.81</v>
      </c>
      <c r="J671" s="10" t="str">
        <f>VLOOKUP($J668,ASBVs!$A$2:$AE$411,25,FALSE)</f>
        <v>2.57</v>
      </c>
    </row>
    <row r="672" spans="2:10" ht="13.35" customHeight="1">
      <c r="B672" s="10" t="str">
        <f>VLOOKUP($J668,ASBVs!$A$2:$AB$411,10,FALSE)</f>
        <v>54</v>
      </c>
      <c r="C672" s="10" t="str">
        <f>VLOOKUP($J668,ASBVs!$A$2:$AB$411,12,FALSE)</f>
        <v>56</v>
      </c>
      <c r="D672" s="10" t="str">
        <f>VLOOKUP($J668,ASBVs!$A$2:$AB$411,14,FALSE)</f>
        <v>53</v>
      </c>
      <c r="E672" s="10" t="str">
        <f>VLOOKUP($J668,ASBVs!$A$2:$AB$411,18,FALSE)</f>
        <v>56</v>
      </c>
      <c r="F672" s="10" t="str">
        <f>VLOOKUP($J668,ASBVs!$A$2:$AB$411,16,FALSE)</f>
        <v>59</v>
      </c>
      <c r="G672" s="10" t="str">
        <f>VLOOKUP($J668,ASBVs!$A$2:$AB$411,20,FALSE)</f>
        <v>49</v>
      </c>
      <c r="H672" s="10" t="str">
        <f>VLOOKUP($J668,ASBVs!$A$2:$AB$411,22,FALSE)</f>
        <v>38</v>
      </c>
      <c r="I672" s="10" t="str">
        <f>VLOOKUP($J668,ASBVs!$A$2:$AB$411,24,FALSE)</f>
        <v>38</v>
      </c>
      <c r="J672" s="10" t="str">
        <f>VLOOKUP($J668,ASBVs!$A$2:$AB$411,26,FALSE)</f>
        <v>42</v>
      </c>
    </row>
    <row r="673" spans="2:10" ht="13.35" customHeight="1">
      <c r="B673" s="11" t="s">
        <v>3103</v>
      </c>
      <c r="C673" s="11" t="s">
        <v>3091</v>
      </c>
      <c r="D673" s="11" t="s">
        <v>3104</v>
      </c>
      <c r="E673" s="23" t="s">
        <v>2623</v>
      </c>
      <c r="F673" s="23"/>
      <c r="G673" s="24" t="s">
        <v>3105</v>
      </c>
      <c r="H673" s="25"/>
      <c r="I673" s="23" t="s">
        <v>3106</v>
      </c>
      <c r="J673" s="23"/>
    </row>
    <row r="674" spans="2:10" ht="13.35" customHeight="1">
      <c r="B674" s="10" t="str">
        <f>VLOOKUP($J668,ASBVs!$A$2:$AE$411,29,FALSE)</f>
        <v>2</v>
      </c>
      <c r="C674" s="10" t="str">
        <f>VLOOKUP($J668,ASBVs!$A$2:$AE$411,30,FALSE)</f>
        <v>3</v>
      </c>
      <c r="D674" s="10" t="str">
        <f>VLOOKUP($J668,ASBVs!$A$2:$AE$411,31,FALSE)</f>
        <v>1</v>
      </c>
      <c r="E674" s="26" t="str">
        <f>VLOOKUP($J668,ASBVs!$A$2:$B$411,2,FALSE)</f>
        <v xml:space="preserve">Tradie </v>
      </c>
      <c r="F674" s="26"/>
      <c r="G674" s="27" t="str">
        <f>VLOOKUP($J668,ASBVs!$A$2:$AB$411,27,FALSE)</f>
        <v>139.18</v>
      </c>
      <c r="H674" s="25"/>
      <c r="I674" s="27" t="str">
        <f>VLOOKUP($J668,ASBVs!$A$2:$AB$411,28,FALSE)</f>
        <v>140.08</v>
      </c>
      <c r="J674" s="25"/>
    </row>
    <row r="675" spans="2:10" ht="13.35" customHeight="1">
      <c r="B675" s="28" t="s">
        <v>3107</v>
      </c>
      <c r="C675" s="28"/>
      <c r="D675" s="28"/>
      <c r="E675" s="28"/>
      <c r="F675" s="28"/>
      <c r="G675" s="28"/>
      <c r="H675" s="28" t="s">
        <v>3108</v>
      </c>
      <c r="I675" s="28"/>
      <c r="J675" s="28"/>
    </row>
    <row r="677" spans="2:10" ht="13.35" customHeight="1">
      <c r="B677" s="3" t="s">
        <v>3099</v>
      </c>
      <c r="C677" s="4"/>
      <c r="D677" s="4" t="str">
        <f>VLOOKUP($J677,ASBVs!$A$2:$D$411,4,FALSE)</f>
        <v>220515</v>
      </c>
      <c r="E677" s="4"/>
      <c r="F677" s="4" t="str">
        <f>VLOOKUP($J677,ASBVs!$A$2:$H$411,8,FALSE)</f>
        <v>Twin</v>
      </c>
      <c r="G677" s="29"/>
      <c r="H677" s="30"/>
      <c r="I677" s="5" t="s">
        <v>3100</v>
      </c>
      <c r="J677" s="6">
        <v>76</v>
      </c>
    </row>
    <row r="678" spans="2:10" ht="13.35" customHeight="1">
      <c r="B678" s="7" t="s">
        <v>3101</v>
      </c>
      <c r="C678" s="19" t="str">
        <f>VLOOKUP($J677,ASBVs!$A$2:$F$411,6,FALSE)</f>
        <v>200242</v>
      </c>
      <c r="D678" s="20"/>
      <c r="E678" s="20"/>
      <c r="F678" s="7" t="s">
        <v>3102</v>
      </c>
      <c r="G678" s="21">
        <f>VLOOKUP($J677,ASBVs!$A$2:$G$411,7,FALSE)</f>
        <v>44682</v>
      </c>
      <c r="H678" s="21"/>
      <c r="I678" s="21"/>
      <c r="J678" s="22"/>
    </row>
    <row r="679" spans="2:10" ht="13.35" customHeight="1">
      <c r="B679" s="8" t="s">
        <v>0</v>
      </c>
      <c r="C679" s="9" t="s">
        <v>6</v>
      </c>
      <c r="D679" s="9" t="s">
        <v>2667</v>
      </c>
      <c r="E679" s="9" t="s">
        <v>2</v>
      </c>
      <c r="F679" s="9" t="s">
        <v>1</v>
      </c>
      <c r="G679" s="8" t="s">
        <v>3</v>
      </c>
      <c r="H679" s="8" t="s">
        <v>4</v>
      </c>
      <c r="I679" s="8" t="s">
        <v>5</v>
      </c>
      <c r="J679" s="8" t="s">
        <v>7</v>
      </c>
    </row>
    <row r="680" spans="2:10" ht="13.35" customHeight="1">
      <c r="B680" s="10" t="str">
        <f>VLOOKUP($J677,ASBVs!$A$2:$AE$411,9,FALSE)</f>
        <v>0.42</v>
      </c>
      <c r="C680" s="10" t="str">
        <f>VLOOKUP($J677,ASBVs!$A$2:$AE$411,11,FALSE)</f>
        <v>10.33</v>
      </c>
      <c r="D680" s="10" t="str">
        <f>VLOOKUP($J677,ASBVs!$A$2:$AE$411,13,FALSE)</f>
        <v>14.88</v>
      </c>
      <c r="E680" s="10" t="str">
        <f>VLOOKUP($J677,ASBVs!$A$2:$AE$411,17,FALSE)</f>
        <v>0.23</v>
      </c>
      <c r="F680" s="10" t="str">
        <f>VLOOKUP($J677,ASBVs!$A$2:$AE$411,15,FALSE)</f>
        <v>2.90</v>
      </c>
      <c r="G680" s="10" t="str">
        <f>VLOOKUP($J677,ASBVs!$A$2:$AE$411,19,FALSE)</f>
        <v>2.69</v>
      </c>
      <c r="H680" s="10" t="str">
        <f>VLOOKUP($J677,ASBVs!$A$2:$AE$411,21,FALSE)</f>
        <v>-0.26</v>
      </c>
      <c r="I680" s="10" t="str">
        <f>VLOOKUP($J677,ASBVs!$A$2:$AE$411,23,FALSE)</f>
        <v>2.20</v>
      </c>
      <c r="J680" s="10" t="str">
        <f>VLOOKUP($J677,ASBVs!$A$2:$AE$411,25,FALSE)</f>
        <v>2.72</v>
      </c>
    </row>
    <row r="681" spans="2:10" ht="13.35" customHeight="1">
      <c r="B681" s="10" t="str">
        <f>VLOOKUP($J677,ASBVs!$A$2:$AB$411,10,FALSE)</f>
        <v>63</v>
      </c>
      <c r="C681" s="10" t="str">
        <f>VLOOKUP($J677,ASBVs!$A$2:$AB$411,12,FALSE)</f>
        <v>67</v>
      </c>
      <c r="D681" s="10" t="str">
        <f>VLOOKUP($J677,ASBVs!$A$2:$AB$411,14,FALSE)</f>
        <v>67</v>
      </c>
      <c r="E681" s="10" t="str">
        <f>VLOOKUP($J677,ASBVs!$A$2:$AB$411,18,FALSE)</f>
        <v>68</v>
      </c>
      <c r="F681" s="10" t="str">
        <f>VLOOKUP($J677,ASBVs!$A$2:$AB$411,16,FALSE)</f>
        <v>70</v>
      </c>
      <c r="G681" s="10" t="str">
        <f>VLOOKUP($J677,ASBVs!$A$2:$AB$411,20,FALSE)</f>
        <v>57</v>
      </c>
      <c r="H681" s="10" t="str">
        <f>VLOOKUP($J677,ASBVs!$A$2:$AB$411,22,FALSE)</f>
        <v>46</v>
      </c>
      <c r="I681" s="10" t="str">
        <f>VLOOKUP($J677,ASBVs!$A$2:$AB$411,24,FALSE)</f>
        <v>45</v>
      </c>
      <c r="J681" s="10" t="str">
        <f>VLOOKUP($J677,ASBVs!$A$2:$AB$411,26,FALSE)</f>
        <v>52</v>
      </c>
    </row>
    <row r="682" spans="2:10" ht="13.35" customHeight="1">
      <c r="B682" s="11" t="s">
        <v>3103</v>
      </c>
      <c r="C682" s="11" t="s">
        <v>3091</v>
      </c>
      <c r="D682" s="11" t="s">
        <v>3104</v>
      </c>
      <c r="E682" s="23" t="s">
        <v>2623</v>
      </c>
      <c r="F682" s="23"/>
      <c r="G682" s="24" t="s">
        <v>3105</v>
      </c>
      <c r="H682" s="25"/>
      <c r="I682" s="23" t="s">
        <v>3106</v>
      </c>
      <c r="J682" s="23"/>
    </row>
    <row r="683" spans="2:10" ht="13.35" customHeight="1">
      <c r="B683" s="10" t="str">
        <f>VLOOKUP($J677,ASBVs!$A$2:$AE$411,29,FALSE)</f>
        <v>2</v>
      </c>
      <c r="C683" s="10" t="str">
        <f>VLOOKUP($J677,ASBVs!$A$2:$AE$411,30,FALSE)</f>
        <v>2</v>
      </c>
      <c r="D683" s="10" t="str">
        <f>VLOOKUP($J677,ASBVs!$A$2:$AE$411,31,FALSE)</f>
        <v>3</v>
      </c>
      <c r="E683" s="26" t="str">
        <f>VLOOKUP($J677,ASBVs!$A$2:$B$411,2,FALSE)</f>
        <v xml:space="preserve">Tradie </v>
      </c>
      <c r="F683" s="26"/>
      <c r="G683" s="27" t="str">
        <f>VLOOKUP($J677,ASBVs!$A$2:$AB$411,27,FALSE)</f>
        <v>135.85</v>
      </c>
      <c r="H683" s="25"/>
      <c r="I683" s="27" t="str">
        <f>VLOOKUP($J677,ASBVs!$A$2:$AB$411,28,FALSE)</f>
        <v>139.70</v>
      </c>
      <c r="J683" s="25"/>
    </row>
    <row r="684" spans="2:10" ht="13.35" customHeight="1">
      <c r="B684" s="28" t="s">
        <v>3107</v>
      </c>
      <c r="C684" s="28"/>
      <c r="D684" s="28"/>
      <c r="E684" s="28"/>
      <c r="F684" s="28"/>
      <c r="G684" s="28"/>
      <c r="H684" s="28" t="s">
        <v>3108</v>
      </c>
      <c r="I684" s="28"/>
      <c r="J684" s="28"/>
    </row>
    <row r="686" spans="2:10" ht="13.35" customHeight="1">
      <c r="B686" s="3" t="s">
        <v>3099</v>
      </c>
      <c r="C686" s="4"/>
      <c r="D686" s="4" t="str">
        <f>VLOOKUP($J686,ASBVs!$A$2:$D$411,4,FALSE)</f>
        <v>221048</v>
      </c>
      <c r="E686" s="4"/>
      <c r="F686" s="4" t="str">
        <f>VLOOKUP($J686,ASBVs!$A$2:$H$411,8,FALSE)</f>
        <v>Single</v>
      </c>
      <c r="G686" s="29"/>
      <c r="H686" s="30"/>
      <c r="I686" s="5" t="s">
        <v>3100</v>
      </c>
      <c r="J686" s="6">
        <v>77</v>
      </c>
    </row>
    <row r="687" spans="2:10" ht="13.35" customHeight="1">
      <c r="B687" s="7" t="s">
        <v>3101</v>
      </c>
      <c r="C687" s="19" t="str">
        <f>VLOOKUP($J686,ASBVs!$A$2:$F$411,6,FALSE)</f>
        <v>201704</v>
      </c>
      <c r="D687" s="20"/>
      <c r="E687" s="20"/>
      <c r="F687" s="7" t="s">
        <v>3102</v>
      </c>
      <c r="G687" s="21">
        <f>VLOOKUP($J686,ASBVs!$A$2:$G$411,7,FALSE)</f>
        <v>44702</v>
      </c>
      <c r="H687" s="21"/>
      <c r="I687" s="21"/>
      <c r="J687" s="22"/>
    </row>
    <row r="688" spans="2:10" ht="13.35" customHeight="1">
      <c r="B688" s="8" t="s">
        <v>0</v>
      </c>
      <c r="C688" s="9" t="s">
        <v>6</v>
      </c>
      <c r="D688" s="9" t="s">
        <v>2667</v>
      </c>
      <c r="E688" s="9" t="s">
        <v>2</v>
      </c>
      <c r="F688" s="9" t="s">
        <v>1</v>
      </c>
      <c r="G688" s="8" t="s">
        <v>3</v>
      </c>
      <c r="H688" s="8" t="s">
        <v>4</v>
      </c>
      <c r="I688" s="8" t="s">
        <v>5</v>
      </c>
      <c r="J688" s="8" t="s">
        <v>7</v>
      </c>
    </row>
    <row r="689" spans="2:10" ht="13.35" customHeight="1">
      <c r="B689" s="10" t="str">
        <f>VLOOKUP($J686,ASBVs!$A$2:$AE$411,9,FALSE)</f>
        <v>0.36</v>
      </c>
      <c r="C689" s="10" t="str">
        <f>VLOOKUP($J686,ASBVs!$A$2:$AE$411,11,FALSE)</f>
        <v>9.67</v>
      </c>
      <c r="D689" s="10" t="str">
        <f>VLOOKUP($J686,ASBVs!$A$2:$AE$411,13,FALSE)</f>
        <v>13.85</v>
      </c>
      <c r="E689" s="10" t="str">
        <f>VLOOKUP($J686,ASBVs!$A$2:$AE$411,17,FALSE)</f>
        <v>-0.92</v>
      </c>
      <c r="F689" s="10" t="str">
        <f>VLOOKUP($J686,ASBVs!$A$2:$AE$411,15,FALSE)</f>
        <v>2.07</v>
      </c>
      <c r="G689" s="10" t="str">
        <f>VLOOKUP($J686,ASBVs!$A$2:$AE$411,19,FALSE)</f>
        <v>4.36</v>
      </c>
      <c r="H689" s="10" t="str">
        <f>VLOOKUP($J686,ASBVs!$A$2:$AE$411,21,FALSE)</f>
        <v>-0.40</v>
      </c>
      <c r="I689" s="10" t="str">
        <f>VLOOKUP($J686,ASBVs!$A$2:$AE$411,23,FALSE)</f>
        <v>3.24</v>
      </c>
      <c r="J689" s="10" t="str">
        <f>VLOOKUP($J686,ASBVs!$A$2:$AE$411,25,FALSE)</f>
        <v>2.03</v>
      </c>
    </row>
    <row r="690" spans="2:10" ht="13.35" customHeight="1">
      <c r="B690" s="10" t="str">
        <f>VLOOKUP($J686,ASBVs!$A$2:$AB$411,10,FALSE)</f>
        <v>56</v>
      </c>
      <c r="C690" s="10" t="str">
        <f>VLOOKUP($J686,ASBVs!$A$2:$AB$411,12,FALSE)</f>
        <v>60</v>
      </c>
      <c r="D690" s="10" t="str">
        <f>VLOOKUP($J686,ASBVs!$A$2:$AB$411,14,FALSE)</f>
        <v>57</v>
      </c>
      <c r="E690" s="10" t="str">
        <f>VLOOKUP($J686,ASBVs!$A$2:$AB$411,18,FALSE)</f>
        <v>58</v>
      </c>
      <c r="F690" s="10" t="str">
        <f>VLOOKUP($J686,ASBVs!$A$2:$AB$411,16,FALSE)</f>
        <v>60</v>
      </c>
      <c r="G690" s="10" t="str">
        <f>VLOOKUP($J686,ASBVs!$A$2:$AB$411,20,FALSE)</f>
        <v>50</v>
      </c>
      <c r="H690" s="10" t="str">
        <f>VLOOKUP($J686,ASBVs!$A$2:$AB$411,22,FALSE)</f>
        <v>34</v>
      </c>
      <c r="I690" s="10" t="str">
        <f>VLOOKUP($J686,ASBVs!$A$2:$AB$411,24,FALSE)</f>
        <v>33</v>
      </c>
      <c r="J690" s="10" t="str">
        <f>VLOOKUP($J686,ASBVs!$A$2:$AB$411,26,FALSE)</f>
        <v>40</v>
      </c>
    </row>
    <row r="691" spans="2:10" ht="13.35" customHeight="1">
      <c r="B691" s="11" t="s">
        <v>3103</v>
      </c>
      <c r="C691" s="11" t="s">
        <v>3091</v>
      </c>
      <c r="D691" s="11" t="s">
        <v>3104</v>
      </c>
      <c r="E691" s="23" t="s">
        <v>2623</v>
      </c>
      <c r="F691" s="23"/>
      <c r="G691" s="24" t="s">
        <v>3105</v>
      </c>
      <c r="H691" s="25"/>
      <c r="I691" s="23" t="s">
        <v>3106</v>
      </c>
      <c r="J691" s="23"/>
    </row>
    <row r="692" spans="2:10" ht="13.35" customHeight="1">
      <c r="B692" s="10" t="str">
        <f>VLOOKUP($J686,ASBVs!$A$2:$AE$411,29,FALSE)</f>
        <v>1</v>
      </c>
      <c r="C692" s="10" t="str">
        <f>VLOOKUP($J686,ASBVs!$A$2:$AE$411,30,FALSE)</f>
        <v>2</v>
      </c>
      <c r="D692" s="10" t="str">
        <f>VLOOKUP($J686,ASBVs!$A$2:$AE$411,31,FALSE)</f>
        <v>2</v>
      </c>
      <c r="E692" s="26" t="str">
        <f>VLOOKUP($J686,ASBVs!$A$2:$B$411,2,FALSE)</f>
        <v xml:space="preserve">Tradie </v>
      </c>
      <c r="F692" s="26"/>
      <c r="G692" s="27" t="str">
        <f>VLOOKUP($J686,ASBVs!$A$2:$AB$411,27,FALSE)</f>
        <v>134.51</v>
      </c>
      <c r="H692" s="25"/>
      <c r="I692" s="27" t="str">
        <f>VLOOKUP($J686,ASBVs!$A$2:$AB$411,28,FALSE)</f>
        <v>139.66</v>
      </c>
      <c r="J692" s="25"/>
    </row>
    <row r="693" spans="2:10" ht="13.35" customHeight="1">
      <c r="B693" s="28" t="s">
        <v>3107</v>
      </c>
      <c r="C693" s="28"/>
      <c r="D693" s="28"/>
      <c r="E693" s="28"/>
      <c r="F693" s="28"/>
      <c r="G693" s="28"/>
      <c r="H693" s="28" t="s">
        <v>3108</v>
      </c>
      <c r="I693" s="28"/>
      <c r="J693" s="28"/>
    </row>
    <row r="695" spans="2:10" ht="13.35" customHeight="1">
      <c r="B695" s="3" t="s">
        <v>3099</v>
      </c>
      <c r="C695" s="4"/>
      <c r="D695" s="4" t="str">
        <f>VLOOKUP($J695,ASBVs!$A$2:$D$411,4,FALSE)</f>
        <v>220417</v>
      </c>
      <c r="E695" s="4"/>
      <c r="F695" s="4" t="str">
        <f>VLOOKUP($J695,ASBVs!$A$2:$H$411,8,FALSE)</f>
        <v>Twin</v>
      </c>
      <c r="G695" s="29" t="str">
        <f>VLOOKUP($J695,ASBVs!$A$2:$AF$411,32,FALSE)</f>
        <v>«««««</v>
      </c>
      <c r="H695" s="30"/>
      <c r="I695" s="5" t="s">
        <v>3100</v>
      </c>
      <c r="J695" s="6">
        <v>78</v>
      </c>
    </row>
    <row r="696" spans="2:10" ht="13.35" customHeight="1">
      <c r="B696" s="7" t="s">
        <v>3101</v>
      </c>
      <c r="C696" s="19" t="str">
        <f>VLOOKUP($J695,ASBVs!$A$2:$F$411,6,FALSE)</f>
        <v>200242</v>
      </c>
      <c r="D696" s="20"/>
      <c r="E696" s="20"/>
      <c r="F696" s="7" t="s">
        <v>3102</v>
      </c>
      <c r="G696" s="21">
        <f>VLOOKUP($J695,ASBVs!$A$2:$G$411,7,FALSE)</f>
        <v>44681</v>
      </c>
      <c r="H696" s="21"/>
      <c r="I696" s="21"/>
      <c r="J696" s="22"/>
    </row>
    <row r="697" spans="2:10" ht="13.35" customHeight="1">
      <c r="B697" s="8" t="s">
        <v>0</v>
      </c>
      <c r="C697" s="9" t="s">
        <v>6</v>
      </c>
      <c r="D697" s="9" t="s">
        <v>2667</v>
      </c>
      <c r="E697" s="9" t="s">
        <v>2</v>
      </c>
      <c r="F697" s="9" t="s">
        <v>1</v>
      </c>
      <c r="G697" s="8" t="s">
        <v>3</v>
      </c>
      <c r="H697" s="8" t="s">
        <v>4</v>
      </c>
      <c r="I697" s="8" t="s">
        <v>5</v>
      </c>
      <c r="J697" s="8" t="s">
        <v>7</v>
      </c>
    </row>
    <row r="698" spans="2:10" ht="13.35" customHeight="1">
      <c r="B698" s="10" t="str">
        <f>VLOOKUP($J695,ASBVs!$A$2:$AE$411,9,FALSE)</f>
        <v>0.48</v>
      </c>
      <c r="C698" s="10" t="str">
        <f>VLOOKUP($J695,ASBVs!$A$2:$AE$411,11,FALSE)</f>
        <v>10.54</v>
      </c>
      <c r="D698" s="10" t="str">
        <f>VLOOKUP($J695,ASBVs!$A$2:$AE$411,13,FALSE)</f>
        <v>15.35</v>
      </c>
      <c r="E698" s="10" t="str">
        <f>VLOOKUP($J695,ASBVs!$A$2:$AE$411,17,FALSE)</f>
        <v>1.07</v>
      </c>
      <c r="F698" s="10" t="str">
        <f>VLOOKUP($J695,ASBVs!$A$2:$AE$411,15,FALSE)</f>
        <v>3.10</v>
      </c>
      <c r="G698" s="10" t="str">
        <f>VLOOKUP($J695,ASBVs!$A$2:$AE$411,19,FALSE)</f>
        <v>1.82</v>
      </c>
      <c r="H698" s="10" t="str">
        <f>VLOOKUP($J695,ASBVs!$A$2:$AE$411,21,FALSE)</f>
        <v>-0.03</v>
      </c>
      <c r="I698" s="10" t="str">
        <f>VLOOKUP($J695,ASBVs!$A$2:$AE$411,23,FALSE)</f>
        <v>0.63</v>
      </c>
      <c r="J698" s="10" t="str">
        <f>VLOOKUP($J695,ASBVs!$A$2:$AE$411,25,FALSE)</f>
        <v>2.83</v>
      </c>
    </row>
    <row r="699" spans="2:10" ht="13.35" customHeight="1">
      <c r="B699" s="10" t="str">
        <f>VLOOKUP($J695,ASBVs!$A$2:$AB$411,10,FALSE)</f>
        <v>62</v>
      </c>
      <c r="C699" s="10" t="str">
        <f>VLOOKUP($J695,ASBVs!$A$2:$AB$411,12,FALSE)</f>
        <v>66</v>
      </c>
      <c r="D699" s="10" t="str">
        <f>VLOOKUP($J695,ASBVs!$A$2:$AB$411,14,FALSE)</f>
        <v>66</v>
      </c>
      <c r="E699" s="10" t="str">
        <f>VLOOKUP($J695,ASBVs!$A$2:$AB$411,18,FALSE)</f>
        <v>67</v>
      </c>
      <c r="F699" s="10" t="str">
        <f>VLOOKUP($J695,ASBVs!$A$2:$AB$411,16,FALSE)</f>
        <v>69</v>
      </c>
      <c r="G699" s="10" t="str">
        <f>VLOOKUP($J695,ASBVs!$A$2:$AB$411,20,FALSE)</f>
        <v>56</v>
      </c>
      <c r="H699" s="10" t="str">
        <f>VLOOKUP($J695,ASBVs!$A$2:$AB$411,22,FALSE)</f>
        <v>45</v>
      </c>
      <c r="I699" s="10" t="str">
        <f>VLOOKUP($J695,ASBVs!$A$2:$AB$411,24,FALSE)</f>
        <v>45</v>
      </c>
      <c r="J699" s="10" t="str">
        <f>VLOOKUP($J695,ASBVs!$A$2:$AB$411,26,FALSE)</f>
        <v>51</v>
      </c>
    </row>
    <row r="700" spans="2:10" ht="13.35" customHeight="1">
      <c r="B700" s="11" t="s">
        <v>3103</v>
      </c>
      <c r="C700" s="11" t="s">
        <v>3091</v>
      </c>
      <c r="D700" s="11" t="s">
        <v>3104</v>
      </c>
      <c r="E700" s="23" t="s">
        <v>2623</v>
      </c>
      <c r="F700" s="23"/>
      <c r="G700" s="24" t="s">
        <v>3105</v>
      </c>
      <c r="H700" s="25"/>
      <c r="I700" s="23" t="s">
        <v>3106</v>
      </c>
      <c r="J700" s="23"/>
    </row>
    <row r="701" spans="2:10" ht="13.35" customHeight="1">
      <c r="B701" s="10" t="str">
        <f>VLOOKUP($J695,ASBVs!$A$2:$AE$411,29,FALSE)</f>
        <v>2</v>
      </c>
      <c r="C701" s="10" t="str">
        <f>VLOOKUP($J695,ASBVs!$A$2:$AE$411,30,FALSE)</f>
        <v>2</v>
      </c>
      <c r="D701" s="10" t="str">
        <f>VLOOKUP($J695,ASBVs!$A$2:$AE$411,31,FALSE)</f>
        <v>3</v>
      </c>
      <c r="E701" s="26" t="str">
        <f>VLOOKUP($J695,ASBVs!$A$2:$B$411,2,FALSE)</f>
        <v xml:space="preserve">Tradie </v>
      </c>
      <c r="F701" s="26"/>
      <c r="G701" s="27" t="str">
        <f>VLOOKUP($J695,ASBVs!$A$2:$AB$411,27,FALSE)</f>
        <v>138.13</v>
      </c>
      <c r="H701" s="25"/>
      <c r="I701" s="27" t="str">
        <f>VLOOKUP($J695,ASBVs!$A$2:$AB$411,28,FALSE)</f>
        <v>139.48</v>
      </c>
      <c r="J701" s="25"/>
    </row>
    <row r="702" spans="2:10" ht="13.35" customHeight="1">
      <c r="B702" s="28" t="s">
        <v>3107</v>
      </c>
      <c r="C702" s="28"/>
      <c r="D702" s="28"/>
      <c r="E702" s="28"/>
      <c r="F702" s="28"/>
      <c r="G702" s="28"/>
      <c r="H702" s="28" t="s">
        <v>3108</v>
      </c>
      <c r="I702" s="28"/>
      <c r="J702" s="28"/>
    </row>
    <row r="704" spans="2:10" ht="13.35" customHeight="1">
      <c r="B704" s="3" t="s">
        <v>3099</v>
      </c>
      <c r="C704" s="4"/>
      <c r="D704" s="4" t="str">
        <f>VLOOKUP($J704,ASBVs!$A$2:$D$411,4,FALSE)</f>
        <v>220111</v>
      </c>
      <c r="E704" s="4"/>
      <c r="F704" s="4" t="str">
        <f>VLOOKUP($J704,ASBVs!$A$2:$H$411,8,FALSE)</f>
        <v>Single</v>
      </c>
      <c r="G704" s="29" t="str">
        <f>VLOOKUP($J704,ASBVs!$A$2:$AF$411,32,FALSE)</f>
        <v>«««««</v>
      </c>
      <c r="H704" s="30"/>
      <c r="I704" s="5" t="s">
        <v>3100</v>
      </c>
      <c r="J704" s="6">
        <v>79</v>
      </c>
    </row>
    <row r="705" spans="2:10" ht="13.35" customHeight="1">
      <c r="B705" s="7" t="s">
        <v>3101</v>
      </c>
      <c r="C705" s="19" t="str">
        <f>VLOOKUP($J704,ASBVs!$A$2:$F$411,6,FALSE)</f>
        <v>201283</v>
      </c>
      <c r="D705" s="20"/>
      <c r="E705" s="20"/>
      <c r="F705" s="7" t="s">
        <v>3102</v>
      </c>
      <c r="G705" s="21">
        <f>VLOOKUP($J704,ASBVs!$A$2:$G$411,7,FALSE)</f>
        <v>44677</v>
      </c>
      <c r="H705" s="21"/>
      <c r="I705" s="21"/>
      <c r="J705" s="22"/>
    </row>
    <row r="706" spans="2:10" ht="13.35" customHeight="1">
      <c r="B706" s="8" t="s">
        <v>0</v>
      </c>
      <c r="C706" s="9" t="s">
        <v>6</v>
      </c>
      <c r="D706" s="9" t="s">
        <v>2667</v>
      </c>
      <c r="E706" s="9" t="s">
        <v>2</v>
      </c>
      <c r="F706" s="9" t="s">
        <v>1</v>
      </c>
      <c r="G706" s="8" t="s">
        <v>3</v>
      </c>
      <c r="H706" s="8" t="s">
        <v>4</v>
      </c>
      <c r="I706" s="8" t="s">
        <v>5</v>
      </c>
      <c r="J706" s="8" t="s">
        <v>7</v>
      </c>
    </row>
    <row r="707" spans="2:10" ht="13.35" customHeight="1">
      <c r="B707" s="10" t="str">
        <f>VLOOKUP($J704,ASBVs!$A$2:$AE$411,9,FALSE)</f>
        <v>0.54</v>
      </c>
      <c r="C707" s="10" t="str">
        <f>VLOOKUP($J704,ASBVs!$A$2:$AE$411,11,FALSE)</f>
        <v>10.91</v>
      </c>
      <c r="D707" s="10" t="str">
        <f>VLOOKUP($J704,ASBVs!$A$2:$AE$411,13,FALSE)</f>
        <v>14.11</v>
      </c>
      <c r="E707" s="10" t="str">
        <f>VLOOKUP($J704,ASBVs!$A$2:$AE$411,17,FALSE)</f>
        <v>-0.07</v>
      </c>
      <c r="F707" s="10" t="str">
        <f>VLOOKUP($J704,ASBVs!$A$2:$AE$411,15,FALSE)</f>
        <v>2.56</v>
      </c>
      <c r="G707" s="10" t="str">
        <f>VLOOKUP($J704,ASBVs!$A$2:$AE$411,19,FALSE)</f>
        <v>3.32</v>
      </c>
      <c r="H707" s="10" t="str">
        <f>VLOOKUP($J704,ASBVs!$A$2:$AE$411,21,FALSE)</f>
        <v>0.02</v>
      </c>
      <c r="I707" s="10" t="str">
        <f>VLOOKUP($J704,ASBVs!$A$2:$AE$411,23,FALSE)</f>
        <v>2.66</v>
      </c>
      <c r="J707" s="10" t="str">
        <f>VLOOKUP($J704,ASBVs!$A$2:$AE$411,25,FALSE)</f>
        <v>1.91</v>
      </c>
    </row>
    <row r="708" spans="2:10" ht="13.35" customHeight="1">
      <c r="B708" s="10" t="str">
        <f>VLOOKUP($J704,ASBVs!$A$2:$AB$411,10,FALSE)</f>
        <v>62</v>
      </c>
      <c r="C708" s="10" t="str">
        <f>VLOOKUP($J704,ASBVs!$A$2:$AB$411,12,FALSE)</f>
        <v>66</v>
      </c>
      <c r="D708" s="10" t="str">
        <f>VLOOKUP($J704,ASBVs!$A$2:$AB$411,14,FALSE)</f>
        <v>66</v>
      </c>
      <c r="E708" s="10" t="str">
        <f>VLOOKUP($J704,ASBVs!$A$2:$AB$411,18,FALSE)</f>
        <v>66</v>
      </c>
      <c r="F708" s="10" t="str">
        <f>VLOOKUP($J704,ASBVs!$A$2:$AB$411,16,FALSE)</f>
        <v>69</v>
      </c>
      <c r="G708" s="10" t="str">
        <f>VLOOKUP($J704,ASBVs!$A$2:$AB$411,20,FALSE)</f>
        <v>56</v>
      </c>
      <c r="H708" s="10" t="str">
        <f>VLOOKUP($J704,ASBVs!$A$2:$AB$411,22,FALSE)</f>
        <v>47</v>
      </c>
      <c r="I708" s="10" t="str">
        <f>VLOOKUP($J704,ASBVs!$A$2:$AB$411,24,FALSE)</f>
        <v>46</v>
      </c>
      <c r="J708" s="10" t="str">
        <f>VLOOKUP($J704,ASBVs!$A$2:$AB$411,26,FALSE)</f>
        <v>51</v>
      </c>
    </row>
    <row r="709" spans="2:10" ht="13.35" customHeight="1">
      <c r="B709" s="11" t="s">
        <v>3103</v>
      </c>
      <c r="C709" s="11" t="s">
        <v>3091</v>
      </c>
      <c r="D709" s="11" t="s">
        <v>3104</v>
      </c>
      <c r="E709" s="23" t="s">
        <v>2623</v>
      </c>
      <c r="F709" s="23"/>
      <c r="G709" s="24" t="s">
        <v>3105</v>
      </c>
      <c r="H709" s="25"/>
      <c r="I709" s="23" t="s">
        <v>3106</v>
      </c>
      <c r="J709" s="23"/>
    </row>
    <row r="710" spans="2:10" ht="13.35" customHeight="1">
      <c r="B710" s="10" t="str">
        <f>VLOOKUP($J704,ASBVs!$A$2:$AE$411,29,FALSE)</f>
        <v>2</v>
      </c>
      <c r="C710" s="10" t="str">
        <f>VLOOKUP($J704,ASBVs!$A$2:$AE$411,30,FALSE)</f>
        <v>3</v>
      </c>
      <c r="D710" s="10" t="str">
        <f>VLOOKUP($J704,ASBVs!$A$2:$AE$411,31,FALSE)</f>
        <v>2</v>
      </c>
      <c r="E710" s="26" t="str">
        <f>VLOOKUP($J704,ASBVs!$A$2:$B$411,2,FALSE)</f>
        <v xml:space="preserve">Tradie </v>
      </c>
      <c r="F710" s="26"/>
      <c r="G710" s="27" t="str">
        <f>VLOOKUP($J704,ASBVs!$A$2:$AB$411,27,FALSE)</f>
        <v>138.32</v>
      </c>
      <c r="H710" s="25"/>
      <c r="I710" s="27" t="str">
        <f>VLOOKUP($J704,ASBVs!$A$2:$AB$411,28,FALSE)</f>
        <v>138.89</v>
      </c>
      <c r="J710" s="25"/>
    </row>
    <row r="711" spans="2:10" ht="13.35" customHeight="1">
      <c r="B711" s="28" t="s">
        <v>3107</v>
      </c>
      <c r="C711" s="28"/>
      <c r="D711" s="28"/>
      <c r="E711" s="28"/>
      <c r="F711" s="28"/>
      <c r="G711" s="28"/>
      <c r="H711" s="28" t="s">
        <v>3108</v>
      </c>
      <c r="I711" s="28"/>
      <c r="J711" s="28"/>
    </row>
    <row r="713" spans="2:10" ht="13.35" customHeight="1">
      <c r="B713" s="3" t="s">
        <v>3099</v>
      </c>
      <c r="C713" s="4"/>
      <c r="D713" s="4" t="str">
        <f>VLOOKUP($J713,ASBVs!$A$2:$D$411,4,FALSE)</f>
        <v>220307</v>
      </c>
      <c r="E713" s="4"/>
      <c r="F713" s="4" t="str">
        <f>VLOOKUP($J713,ASBVs!$A$2:$H$411,8,FALSE)</f>
        <v>Twin</v>
      </c>
      <c r="G713" s="29"/>
      <c r="H713" s="30"/>
      <c r="I713" s="5" t="s">
        <v>3100</v>
      </c>
      <c r="J713" s="6">
        <v>80</v>
      </c>
    </row>
    <row r="714" spans="2:10" ht="13.35" customHeight="1">
      <c r="B714" s="7" t="s">
        <v>3101</v>
      </c>
      <c r="C714" s="19" t="str">
        <f>VLOOKUP($J713,ASBVs!$A$2:$F$411,6,FALSE)</f>
        <v>201040</v>
      </c>
      <c r="D714" s="20"/>
      <c r="E714" s="20"/>
      <c r="F714" s="7" t="s">
        <v>3102</v>
      </c>
      <c r="G714" s="21">
        <f>VLOOKUP($J713,ASBVs!$A$2:$G$411,7,FALSE)</f>
        <v>44678</v>
      </c>
      <c r="H714" s="21"/>
      <c r="I714" s="21"/>
      <c r="J714" s="22"/>
    </row>
    <row r="715" spans="2:10" ht="13.35" customHeight="1">
      <c r="B715" s="8" t="s">
        <v>0</v>
      </c>
      <c r="C715" s="9" t="s">
        <v>6</v>
      </c>
      <c r="D715" s="9" t="s">
        <v>2667</v>
      </c>
      <c r="E715" s="9" t="s">
        <v>2</v>
      </c>
      <c r="F715" s="9" t="s">
        <v>1</v>
      </c>
      <c r="G715" s="8" t="s">
        <v>3</v>
      </c>
      <c r="H715" s="8" t="s">
        <v>4</v>
      </c>
      <c r="I715" s="8" t="s">
        <v>5</v>
      </c>
      <c r="J715" s="8" t="s">
        <v>7</v>
      </c>
    </row>
    <row r="716" spans="2:10" ht="13.35" customHeight="1">
      <c r="B716" s="10" t="str">
        <f>VLOOKUP($J713,ASBVs!$A$2:$AE$411,9,FALSE)</f>
        <v>0.49</v>
      </c>
      <c r="C716" s="10" t="str">
        <f>VLOOKUP($J713,ASBVs!$A$2:$AE$411,11,FALSE)</f>
        <v>10.60</v>
      </c>
      <c r="D716" s="10" t="str">
        <f>VLOOKUP($J713,ASBVs!$A$2:$AE$411,13,FALSE)</f>
        <v>15.47</v>
      </c>
      <c r="E716" s="10" t="str">
        <f>VLOOKUP($J713,ASBVs!$A$2:$AE$411,17,FALSE)</f>
        <v>-0.14</v>
      </c>
      <c r="F716" s="10" t="str">
        <f>VLOOKUP($J713,ASBVs!$A$2:$AE$411,15,FALSE)</f>
        <v>3.36</v>
      </c>
      <c r="G716" s="10" t="str">
        <f>VLOOKUP($J713,ASBVs!$A$2:$AE$411,19,FALSE)</f>
        <v>3.89</v>
      </c>
      <c r="H716" s="10" t="str">
        <f>VLOOKUP($J713,ASBVs!$A$2:$AE$411,21,FALSE)</f>
        <v>-0.29</v>
      </c>
      <c r="I716" s="10" t="str">
        <f>VLOOKUP($J713,ASBVs!$A$2:$AE$411,23,FALSE)</f>
        <v>0.89</v>
      </c>
      <c r="J716" s="10" t="str">
        <f>VLOOKUP($J713,ASBVs!$A$2:$AE$411,25,FALSE)</f>
        <v>3.01</v>
      </c>
    </row>
    <row r="717" spans="2:10" ht="13.35" customHeight="1">
      <c r="B717" s="10" t="str">
        <f>VLOOKUP($J713,ASBVs!$A$2:$AB$411,10,FALSE)</f>
        <v>67</v>
      </c>
      <c r="C717" s="10" t="str">
        <f>VLOOKUP($J713,ASBVs!$A$2:$AB$411,12,FALSE)</f>
        <v>70</v>
      </c>
      <c r="D717" s="10" t="str">
        <f>VLOOKUP($J713,ASBVs!$A$2:$AB$411,14,FALSE)</f>
        <v>69</v>
      </c>
      <c r="E717" s="10" t="str">
        <f>VLOOKUP($J713,ASBVs!$A$2:$AB$411,18,FALSE)</f>
        <v>69</v>
      </c>
      <c r="F717" s="10" t="str">
        <f>VLOOKUP($J713,ASBVs!$A$2:$AB$411,16,FALSE)</f>
        <v>70</v>
      </c>
      <c r="G717" s="10" t="str">
        <f>VLOOKUP($J713,ASBVs!$A$2:$AB$411,20,FALSE)</f>
        <v>62</v>
      </c>
      <c r="H717" s="10" t="str">
        <f>VLOOKUP($J713,ASBVs!$A$2:$AB$411,22,FALSE)</f>
        <v>56</v>
      </c>
      <c r="I717" s="10" t="str">
        <f>VLOOKUP($J713,ASBVs!$A$2:$AB$411,24,FALSE)</f>
        <v>55</v>
      </c>
      <c r="J717" s="10" t="str">
        <f>VLOOKUP($J713,ASBVs!$A$2:$AB$411,26,FALSE)</f>
        <v>59</v>
      </c>
    </row>
    <row r="718" spans="2:10" ht="13.35" customHeight="1">
      <c r="B718" s="11" t="s">
        <v>3103</v>
      </c>
      <c r="C718" s="11" t="s">
        <v>3091</v>
      </c>
      <c r="D718" s="11" t="s">
        <v>3104</v>
      </c>
      <c r="E718" s="23" t="s">
        <v>2623</v>
      </c>
      <c r="F718" s="23"/>
      <c r="G718" s="24" t="s">
        <v>3105</v>
      </c>
      <c r="H718" s="25"/>
      <c r="I718" s="23" t="s">
        <v>3106</v>
      </c>
      <c r="J718" s="23"/>
    </row>
    <row r="719" spans="2:10" ht="13.35" customHeight="1">
      <c r="B719" s="10" t="str">
        <f>VLOOKUP($J713,ASBVs!$A$2:$AE$411,29,FALSE)</f>
        <v>1</v>
      </c>
      <c r="C719" s="10" t="str">
        <f>VLOOKUP($J713,ASBVs!$A$2:$AE$411,30,FALSE)</f>
        <v>1</v>
      </c>
      <c r="D719" s="10" t="str">
        <f>VLOOKUP($J713,ASBVs!$A$2:$AE$411,31,FALSE)</f>
        <v>2</v>
      </c>
      <c r="E719" s="26" t="str">
        <f>VLOOKUP($J713,ASBVs!$A$2:$B$411,2,FALSE)</f>
        <v>Dorset</v>
      </c>
      <c r="F719" s="26"/>
      <c r="G719" s="27" t="str">
        <f>VLOOKUP($J713,ASBVs!$A$2:$AB$411,27,FALSE)</f>
        <v>152.19</v>
      </c>
      <c r="H719" s="25"/>
      <c r="I719" s="27" t="str">
        <f>VLOOKUP($J713,ASBVs!$A$2:$AB$411,28,FALSE)</f>
        <v>156.34</v>
      </c>
      <c r="J719" s="25"/>
    </row>
    <row r="720" spans="2:10" ht="13.35" customHeight="1">
      <c r="B720" s="28" t="s">
        <v>3107</v>
      </c>
      <c r="C720" s="28"/>
      <c r="D720" s="28"/>
      <c r="E720" s="28"/>
      <c r="F720" s="28"/>
      <c r="G720" s="28"/>
      <c r="H720" s="28" t="s">
        <v>3108</v>
      </c>
      <c r="I720" s="28"/>
      <c r="J720" s="28"/>
    </row>
    <row r="722" spans="2:10" ht="13.35" customHeight="1">
      <c r="B722" s="3" t="s">
        <v>3099</v>
      </c>
      <c r="C722" s="4"/>
      <c r="D722" s="4" t="str">
        <f>VLOOKUP($J722,ASBVs!$A$2:$D$411,4,FALSE)</f>
        <v>221278</v>
      </c>
      <c r="E722" s="4"/>
      <c r="F722" s="4" t="str">
        <f>VLOOKUP($J722,ASBVs!$A$2:$H$411,8,FALSE)</f>
        <v>Single</v>
      </c>
      <c r="G722" s="29"/>
      <c r="H722" s="30"/>
      <c r="I722" s="5" t="s">
        <v>3100</v>
      </c>
      <c r="J722" s="6">
        <v>81</v>
      </c>
    </row>
    <row r="723" spans="2:10" ht="13.35" customHeight="1">
      <c r="B723" s="7" t="s">
        <v>3101</v>
      </c>
      <c r="C723" s="19" t="str">
        <f>VLOOKUP($J722,ASBVs!$A$2:$F$411,6,FALSE)</f>
        <v>210870</v>
      </c>
      <c r="D723" s="20"/>
      <c r="E723" s="20"/>
      <c r="F723" s="7" t="s">
        <v>3102</v>
      </c>
      <c r="G723" s="21">
        <f>VLOOKUP($J722,ASBVs!$A$2:$G$411,7,FALSE)</f>
        <v>44729</v>
      </c>
      <c r="H723" s="21"/>
      <c r="I723" s="21"/>
      <c r="J723" s="22"/>
    </row>
    <row r="724" spans="2:10" ht="13.35" customHeight="1">
      <c r="B724" s="8" t="s">
        <v>0</v>
      </c>
      <c r="C724" s="9" t="s">
        <v>6</v>
      </c>
      <c r="D724" s="9" t="s">
        <v>2667</v>
      </c>
      <c r="E724" s="9" t="s">
        <v>2</v>
      </c>
      <c r="F724" s="9" t="s">
        <v>1</v>
      </c>
      <c r="G724" s="8" t="s">
        <v>3</v>
      </c>
      <c r="H724" s="8" t="s">
        <v>4</v>
      </c>
      <c r="I724" s="8" t="s">
        <v>5</v>
      </c>
      <c r="J724" s="8" t="s">
        <v>7</v>
      </c>
    </row>
    <row r="725" spans="2:10" ht="13.35" customHeight="1">
      <c r="B725" s="10" t="str">
        <f>VLOOKUP($J722,ASBVs!$A$2:$AE$411,9,FALSE)</f>
        <v>0.64</v>
      </c>
      <c r="C725" s="10" t="str">
        <f>VLOOKUP($J722,ASBVs!$A$2:$AE$411,11,FALSE)</f>
        <v>10.95</v>
      </c>
      <c r="D725" s="10" t="str">
        <f>VLOOKUP($J722,ASBVs!$A$2:$AE$411,13,FALSE)</f>
        <v>16.15</v>
      </c>
      <c r="E725" s="10" t="str">
        <f>VLOOKUP($J722,ASBVs!$A$2:$AE$411,17,FALSE)</f>
        <v>-0.82</v>
      </c>
      <c r="F725" s="10" t="str">
        <f>VLOOKUP($J722,ASBVs!$A$2:$AE$411,15,FALSE)</f>
        <v>2.89</v>
      </c>
      <c r="G725" s="10" t="str">
        <f>VLOOKUP($J722,ASBVs!$A$2:$AE$411,19,FALSE)</f>
        <v>4.38</v>
      </c>
      <c r="H725" s="10" t="str">
        <f>VLOOKUP($J722,ASBVs!$A$2:$AE$411,21,FALSE)</f>
        <v>-0.43</v>
      </c>
      <c r="I725" s="10" t="str">
        <f>VLOOKUP($J722,ASBVs!$A$2:$AE$411,23,FALSE)</f>
        <v>2.42</v>
      </c>
      <c r="J725" s="10" t="str">
        <f>VLOOKUP($J722,ASBVs!$A$2:$AE$411,25,FALSE)</f>
        <v>2.76</v>
      </c>
    </row>
    <row r="726" spans="2:10" ht="13.35" customHeight="1">
      <c r="B726" s="10" t="str">
        <f>VLOOKUP($J722,ASBVs!$A$2:$AB$411,10,FALSE)</f>
        <v>60</v>
      </c>
      <c r="C726" s="10" t="str">
        <f>VLOOKUP($J722,ASBVs!$A$2:$AB$411,12,FALSE)</f>
        <v>62</v>
      </c>
      <c r="D726" s="10" t="str">
        <f>VLOOKUP($J722,ASBVs!$A$2:$AB$411,14,FALSE)</f>
        <v>60</v>
      </c>
      <c r="E726" s="10" t="str">
        <f>VLOOKUP($J722,ASBVs!$A$2:$AB$411,18,FALSE)</f>
        <v>62</v>
      </c>
      <c r="F726" s="10" t="str">
        <f>VLOOKUP($J722,ASBVs!$A$2:$AB$411,16,FALSE)</f>
        <v>64</v>
      </c>
      <c r="G726" s="10" t="str">
        <f>VLOOKUP($J722,ASBVs!$A$2:$AB$411,20,FALSE)</f>
        <v>55</v>
      </c>
      <c r="H726" s="10" t="str">
        <f>VLOOKUP($J722,ASBVs!$A$2:$AB$411,22,FALSE)</f>
        <v>43</v>
      </c>
      <c r="I726" s="10" t="str">
        <f>VLOOKUP($J722,ASBVs!$A$2:$AB$411,24,FALSE)</f>
        <v>43</v>
      </c>
      <c r="J726" s="10" t="str">
        <f>VLOOKUP($J722,ASBVs!$A$2:$AB$411,26,FALSE)</f>
        <v>48</v>
      </c>
    </row>
    <row r="727" spans="2:10" ht="13.35" customHeight="1">
      <c r="B727" s="11" t="s">
        <v>3103</v>
      </c>
      <c r="C727" s="11" t="s">
        <v>3091</v>
      </c>
      <c r="D727" s="11" t="s">
        <v>3104</v>
      </c>
      <c r="E727" s="23" t="s">
        <v>2623</v>
      </c>
      <c r="F727" s="23"/>
      <c r="G727" s="24" t="s">
        <v>3105</v>
      </c>
      <c r="H727" s="25"/>
      <c r="I727" s="23" t="s">
        <v>3106</v>
      </c>
      <c r="J727" s="23"/>
    </row>
    <row r="728" spans="2:10" ht="13.35" customHeight="1">
      <c r="B728" s="10" t="str">
        <f>VLOOKUP($J722,ASBVs!$A$2:$AE$411,29,FALSE)</f>
        <v>2</v>
      </c>
      <c r="C728" s="10" t="str">
        <f>VLOOKUP($J722,ASBVs!$A$2:$AE$411,30,FALSE)</f>
        <v>3</v>
      </c>
      <c r="D728" s="10" t="str">
        <f>VLOOKUP($J722,ASBVs!$A$2:$AE$411,31,FALSE)</f>
        <v>2</v>
      </c>
      <c r="E728" s="26" t="str">
        <f>VLOOKUP($J722,ASBVs!$A$2:$B$411,2,FALSE)</f>
        <v>Dorset</v>
      </c>
      <c r="F728" s="26"/>
      <c r="G728" s="27" t="str">
        <f>VLOOKUP($J722,ASBVs!$A$2:$AB$411,27,FALSE)</f>
        <v>149.41</v>
      </c>
      <c r="H728" s="25"/>
      <c r="I728" s="27" t="str">
        <f>VLOOKUP($J722,ASBVs!$A$2:$AB$411,28,FALSE)</f>
        <v>155.17</v>
      </c>
      <c r="J728" s="25"/>
    </row>
    <row r="729" spans="2:10" ht="13.35" customHeight="1">
      <c r="B729" s="28" t="s">
        <v>3107</v>
      </c>
      <c r="C729" s="28"/>
      <c r="D729" s="28"/>
      <c r="E729" s="28"/>
      <c r="F729" s="28"/>
      <c r="G729" s="28"/>
      <c r="H729" s="28" t="s">
        <v>3108</v>
      </c>
      <c r="I729" s="28"/>
      <c r="J729" s="28"/>
    </row>
    <row r="731" spans="2:10" ht="13.35" customHeight="1">
      <c r="B731" s="3" t="s">
        <v>3099</v>
      </c>
      <c r="C731" s="4"/>
      <c r="D731" s="4" t="str">
        <f>VLOOKUP($J731,ASBVs!$A$2:$D$411,4,FALSE)</f>
        <v>221056</v>
      </c>
      <c r="E731" s="4"/>
      <c r="F731" s="4" t="str">
        <f>VLOOKUP($J731,ASBVs!$A$2:$H$411,8,FALSE)</f>
        <v>Twin</v>
      </c>
      <c r="G731" s="29"/>
      <c r="H731" s="30"/>
      <c r="I731" s="5" t="s">
        <v>3100</v>
      </c>
      <c r="J731" s="6">
        <v>82</v>
      </c>
    </row>
    <row r="732" spans="2:10" ht="13.35" customHeight="1">
      <c r="B732" s="7" t="s">
        <v>3101</v>
      </c>
      <c r="C732" s="19" t="str">
        <f>VLOOKUP($J731,ASBVs!$A$2:$F$411,6,FALSE)</f>
        <v>200887</v>
      </c>
      <c r="D732" s="20"/>
      <c r="E732" s="20"/>
      <c r="F732" s="7" t="s">
        <v>3102</v>
      </c>
      <c r="G732" s="21">
        <f>VLOOKUP($J731,ASBVs!$A$2:$G$411,7,FALSE)</f>
        <v>44703</v>
      </c>
      <c r="H732" s="21"/>
      <c r="I732" s="21"/>
      <c r="J732" s="22"/>
    </row>
    <row r="733" spans="2:10" ht="13.35" customHeight="1">
      <c r="B733" s="8" t="s">
        <v>0</v>
      </c>
      <c r="C733" s="9" t="s">
        <v>6</v>
      </c>
      <c r="D733" s="9" t="s">
        <v>2667</v>
      </c>
      <c r="E733" s="9" t="s">
        <v>2</v>
      </c>
      <c r="F733" s="9" t="s">
        <v>1</v>
      </c>
      <c r="G733" s="8" t="s">
        <v>3</v>
      </c>
      <c r="H733" s="8" t="s">
        <v>4</v>
      </c>
      <c r="I733" s="8" t="s">
        <v>5</v>
      </c>
      <c r="J733" s="8" t="s">
        <v>7</v>
      </c>
    </row>
    <row r="734" spans="2:10" ht="13.35" customHeight="1">
      <c r="B734" s="10" t="str">
        <f>VLOOKUP($J731,ASBVs!$A$2:$AE$411,9,FALSE)</f>
        <v>0.53</v>
      </c>
      <c r="C734" s="10" t="str">
        <f>VLOOKUP($J731,ASBVs!$A$2:$AE$411,11,FALSE)</f>
        <v>9.77</v>
      </c>
      <c r="D734" s="10" t="str">
        <f>VLOOKUP($J731,ASBVs!$A$2:$AE$411,13,FALSE)</f>
        <v>15.40</v>
      </c>
      <c r="E734" s="10" t="str">
        <f>VLOOKUP($J731,ASBVs!$A$2:$AE$411,17,FALSE)</f>
        <v>-0.24</v>
      </c>
      <c r="F734" s="10" t="str">
        <f>VLOOKUP($J731,ASBVs!$A$2:$AE$411,15,FALSE)</f>
        <v>3.53</v>
      </c>
      <c r="G734" s="10" t="str">
        <f>VLOOKUP($J731,ASBVs!$A$2:$AE$411,19,FALSE)</f>
        <v>3.97</v>
      </c>
      <c r="H734" s="10" t="str">
        <f>VLOOKUP($J731,ASBVs!$A$2:$AE$411,21,FALSE)</f>
        <v>-0.43</v>
      </c>
      <c r="I734" s="10" t="str">
        <f>VLOOKUP($J731,ASBVs!$A$2:$AE$411,23,FALSE)</f>
        <v>1.13</v>
      </c>
      <c r="J734" s="10" t="str">
        <f>VLOOKUP($J731,ASBVs!$A$2:$AE$411,25,FALSE)</f>
        <v>3.29</v>
      </c>
    </row>
    <row r="735" spans="2:10" ht="13.35" customHeight="1">
      <c r="B735" s="10" t="str">
        <f>VLOOKUP($J731,ASBVs!$A$2:$AB$411,10,FALSE)</f>
        <v>62</v>
      </c>
      <c r="C735" s="10" t="str">
        <f>VLOOKUP($J731,ASBVs!$A$2:$AB$411,12,FALSE)</f>
        <v>65</v>
      </c>
      <c r="D735" s="10" t="str">
        <f>VLOOKUP($J731,ASBVs!$A$2:$AB$411,14,FALSE)</f>
        <v>62</v>
      </c>
      <c r="E735" s="10" t="str">
        <f>VLOOKUP($J731,ASBVs!$A$2:$AB$411,18,FALSE)</f>
        <v>65</v>
      </c>
      <c r="F735" s="10" t="str">
        <f>VLOOKUP($J731,ASBVs!$A$2:$AB$411,16,FALSE)</f>
        <v>67</v>
      </c>
      <c r="G735" s="10" t="str">
        <f>VLOOKUP($J731,ASBVs!$A$2:$AB$411,20,FALSE)</f>
        <v>58</v>
      </c>
      <c r="H735" s="10" t="str">
        <f>VLOOKUP($J731,ASBVs!$A$2:$AB$411,22,FALSE)</f>
        <v>51</v>
      </c>
      <c r="I735" s="10" t="str">
        <f>VLOOKUP($J731,ASBVs!$A$2:$AB$411,24,FALSE)</f>
        <v>49</v>
      </c>
      <c r="J735" s="10" t="str">
        <f>VLOOKUP($J731,ASBVs!$A$2:$AB$411,26,FALSE)</f>
        <v>52</v>
      </c>
    </row>
    <row r="736" spans="2:10" ht="13.35" customHeight="1">
      <c r="B736" s="11" t="s">
        <v>3103</v>
      </c>
      <c r="C736" s="11" t="s">
        <v>3091</v>
      </c>
      <c r="D736" s="11" t="s">
        <v>3104</v>
      </c>
      <c r="E736" s="23" t="s">
        <v>2623</v>
      </c>
      <c r="F736" s="23"/>
      <c r="G736" s="24" t="s">
        <v>3105</v>
      </c>
      <c r="H736" s="25"/>
      <c r="I736" s="23" t="s">
        <v>3106</v>
      </c>
      <c r="J736" s="23"/>
    </row>
    <row r="737" spans="2:10" ht="13.35" customHeight="1">
      <c r="B737" s="10" t="str">
        <f>VLOOKUP($J731,ASBVs!$A$2:$AE$411,29,FALSE)</f>
        <v>2</v>
      </c>
      <c r="C737" s="10" t="str">
        <f>VLOOKUP($J731,ASBVs!$A$2:$AE$411,30,FALSE)</f>
        <v>2</v>
      </c>
      <c r="D737" s="10" t="str">
        <f>VLOOKUP($J731,ASBVs!$A$2:$AE$411,31,FALSE)</f>
        <v>3</v>
      </c>
      <c r="E737" s="26" t="str">
        <f>VLOOKUP($J731,ASBVs!$A$2:$B$411,2,FALSE)</f>
        <v>Dorset</v>
      </c>
      <c r="F737" s="26"/>
      <c r="G737" s="27" t="str">
        <f>VLOOKUP($J731,ASBVs!$A$2:$AB$411,27,FALSE)</f>
        <v>149.28</v>
      </c>
      <c r="H737" s="25"/>
      <c r="I737" s="27" t="str">
        <f>VLOOKUP($J731,ASBVs!$A$2:$AB$411,28,FALSE)</f>
        <v>154.96</v>
      </c>
      <c r="J737" s="25"/>
    </row>
    <row r="738" spans="2:10" ht="13.35" customHeight="1">
      <c r="B738" s="28" t="s">
        <v>3107</v>
      </c>
      <c r="C738" s="28"/>
      <c r="D738" s="28"/>
      <c r="E738" s="28"/>
      <c r="F738" s="28"/>
      <c r="G738" s="28"/>
      <c r="H738" s="28" t="s">
        <v>3108</v>
      </c>
      <c r="I738" s="28"/>
      <c r="J738" s="28"/>
    </row>
    <row r="740" spans="2:10" ht="13.35" customHeight="1">
      <c r="B740" s="3" t="s">
        <v>3099</v>
      </c>
      <c r="C740" s="4"/>
      <c r="D740" s="4" t="str">
        <f>VLOOKUP($J740,ASBVs!$A$2:$D$411,4,FALSE)</f>
        <v>220105</v>
      </c>
      <c r="E740" s="4"/>
      <c r="F740" s="4" t="str">
        <f>VLOOKUP($J740,ASBVs!$A$2:$H$411,8,FALSE)</f>
        <v>Twin</v>
      </c>
      <c r="G740" s="29"/>
      <c r="H740" s="30"/>
      <c r="I740" s="5" t="s">
        <v>3100</v>
      </c>
      <c r="J740" s="6">
        <v>83</v>
      </c>
    </row>
    <row r="741" spans="2:10" ht="13.35" customHeight="1">
      <c r="B741" s="7" t="s">
        <v>3101</v>
      </c>
      <c r="C741" s="19" t="str">
        <f>VLOOKUP($J740,ASBVs!$A$2:$F$411,6,FALSE)</f>
        <v>200887</v>
      </c>
      <c r="D741" s="20"/>
      <c r="E741" s="20"/>
      <c r="F741" s="7" t="s">
        <v>3102</v>
      </c>
      <c r="G741" s="21">
        <f>VLOOKUP($J740,ASBVs!$A$2:$G$411,7,FALSE)</f>
        <v>44677</v>
      </c>
      <c r="H741" s="21"/>
      <c r="I741" s="21"/>
      <c r="J741" s="22"/>
    </row>
    <row r="742" spans="2:10" ht="13.35" customHeight="1">
      <c r="B742" s="8" t="s">
        <v>0</v>
      </c>
      <c r="C742" s="9" t="s">
        <v>6</v>
      </c>
      <c r="D742" s="9" t="s">
        <v>2667</v>
      </c>
      <c r="E742" s="9" t="s">
        <v>2</v>
      </c>
      <c r="F742" s="9" t="s">
        <v>1</v>
      </c>
      <c r="G742" s="8" t="s">
        <v>3</v>
      </c>
      <c r="H742" s="8" t="s">
        <v>4</v>
      </c>
      <c r="I742" s="8" t="s">
        <v>5</v>
      </c>
      <c r="J742" s="8" t="s">
        <v>7</v>
      </c>
    </row>
    <row r="743" spans="2:10" ht="13.35" customHeight="1">
      <c r="B743" s="10" t="str">
        <f>VLOOKUP($J740,ASBVs!$A$2:$AE$411,9,FALSE)</f>
        <v>0.38</v>
      </c>
      <c r="C743" s="10" t="str">
        <f>VLOOKUP($J740,ASBVs!$A$2:$AE$411,11,FALSE)</f>
        <v>9.38</v>
      </c>
      <c r="D743" s="10" t="str">
        <f>VLOOKUP($J740,ASBVs!$A$2:$AE$411,13,FALSE)</f>
        <v>13.44</v>
      </c>
      <c r="E743" s="10" t="str">
        <f>VLOOKUP($J740,ASBVs!$A$2:$AE$411,17,FALSE)</f>
        <v>-0.35</v>
      </c>
      <c r="F743" s="10" t="str">
        <f>VLOOKUP($J740,ASBVs!$A$2:$AE$411,15,FALSE)</f>
        <v>3.93</v>
      </c>
      <c r="G743" s="10" t="str">
        <f>VLOOKUP($J740,ASBVs!$A$2:$AE$411,19,FALSE)</f>
        <v>4.06</v>
      </c>
      <c r="H743" s="10" t="str">
        <f>VLOOKUP($J740,ASBVs!$A$2:$AE$411,21,FALSE)</f>
        <v>-0.55</v>
      </c>
      <c r="I743" s="10" t="str">
        <f>VLOOKUP($J740,ASBVs!$A$2:$AE$411,23,FALSE)</f>
        <v>1.93</v>
      </c>
      <c r="J743" s="10" t="str">
        <f>VLOOKUP($J740,ASBVs!$A$2:$AE$411,25,FALSE)</f>
        <v>3.07</v>
      </c>
    </row>
    <row r="744" spans="2:10" ht="13.35" customHeight="1">
      <c r="B744" s="10" t="str">
        <f>VLOOKUP($J740,ASBVs!$A$2:$AB$411,10,FALSE)</f>
        <v>62</v>
      </c>
      <c r="C744" s="10" t="str">
        <f>VLOOKUP($J740,ASBVs!$A$2:$AB$411,12,FALSE)</f>
        <v>67</v>
      </c>
      <c r="D744" s="10" t="str">
        <f>VLOOKUP($J740,ASBVs!$A$2:$AB$411,14,FALSE)</f>
        <v>67</v>
      </c>
      <c r="E744" s="10" t="str">
        <f>VLOOKUP($J740,ASBVs!$A$2:$AB$411,18,FALSE)</f>
        <v>67</v>
      </c>
      <c r="F744" s="10" t="str">
        <f>VLOOKUP($J740,ASBVs!$A$2:$AB$411,16,FALSE)</f>
        <v>70</v>
      </c>
      <c r="G744" s="10" t="str">
        <f>VLOOKUP($J740,ASBVs!$A$2:$AB$411,20,FALSE)</f>
        <v>58</v>
      </c>
      <c r="H744" s="10" t="str">
        <f>VLOOKUP($J740,ASBVs!$A$2:$AB$411,22,FALSE)</f>
        <v>50</v>
      </c>
      <c r="I744" s="10" t="str">
        <f>VLOOKUP($J740,ASBVs!$A$2:$AB$411,24,FALSE)</f>
        <v>48</v>
      </c>
      <c r="J744" s="10" t="str">
        <f>VLOOKUP($J740,ASBVs!$A$2:$AB$411,26,FALSE)</f>
        <v>53</v>
      </c>
    </row>
    <row r="745" spans="2:10" ht="13.35" customHeight="1">
      <c r="B745" s="11" t="s">
        <v>3103</v>
      </c>
      <c r="C745" s="11" t="s">
        <v>3091</v>
      </c>
      <c r="D745" s="11" t="s">
        <v>3104</v>
      </c>
      <c r="E745" s="23" t="s">
        <v>2623</v>
      </c>
      <c r="F745" s="23"/>
      <c r="G745" s="24" t="s">
        <v>3105</v>
      </c>
      <c r="H745" s="25"/>
      <c r="I745" s="23" t="s">
        <v>3106</v>
      </c>
      <c r="J745" s="23"/>
    </row>
    <row r="746" spans="2:10" ht="13.35" customHeight="1">
      <c r="B746" s="10" t="str">
        <f>VLOOKUP($J740,ASBVs!$A$2:$AE$411,29,FALSE)</f>
        <v>2</v>
      </c>
      <c r="C746" s="10" t="str">
        <f>VLOOKUP($J740,ASBVs!$A$2:$AE$411,30,FALSE)</f>
        <v>2</v>
      </c>
      <c r="D746" s="10" t="str">
        <f>VLOOKUP($J740,ASBVs!$A$2:$AE$411,31,FALSE)</f>
        <v>2</v>
      </c>
      <c r="E746" s="26" t="str">
        <f>VLOOKUP($J740,ASBVs!$A$2:$B$411,2,FALSE)</f>
        <v>Dorset</v>
      </c>
      <c r="F746" s="26"/>
      <c r="G746" s="27" t="str">
        <f>VLOOKUP($J740,ASBVs!$A$2:$AB$411,27,FALSE)</f>
        <v>147.99</v>
      </c>
      <c r="H746" s="25"/>
      <c r="I746" s="27" t="str">
        <f>VLOOKUP($J740,ASBVs!$A$2:$AB$411,28,FALSE)</f>
        <v>154.91</v>
      </c>
      <c r="J746" s="25"/>
    </row>
    <row r="747" spans="2:10" ht="13.35" customHeight="1">
      <c r="B747" s="28" t="s">
        <v>3107</v>
      </c>
      <c r="C747" s="28"/>
      <c r="D747" s="28"/>
      <c r="E747" s="28"/>
      <c r="F747" s="28"/>
      <c r="G747" s="28"/>
      <c r="H747" s="28" t="s">
        <v>3108</v>
      </c>
      <c r="I747" s="28"/>
      <c r="J747" s="28"/>
    </row>
    <row r="749" spans="2:10" ht="13.35" customHeight="1">
      <c r="B749" s="3" t="s">
        <v>3099</v>
      </c>
      <c r="C749" s="4"/>
      <c r="D749" s="4" t="str">
        <f>VLOOKUP($J749,ASBVs!$A$2:$D$411,4,FALSE)</f>
        <v>220884</v>
      </c>
      <c r="E749" s="4"/>
      <c r="F749" s="4" t="str">
        <f>VLOOKUP($J749,ASBVs!$A$2:$H$411,8,FALSE)</f>
        <v>Triplet</v>
      </c>
      <c r="G749" s="29"/>
      <c r="H749" s="30"/>
      <c r="I749" s="5" t="s">
        <v>3100</v>
      </c>
      <c r="J749" s="6">
        <v>84</v>
      </c>
    </row>
    <row r="750" spans="2:10" ht="13.35" customHeight="1">
      <c r="B750" s="7" t="s">
        <v>3101</v>
      </c>
      <c r="C750" s="19" t="str">
        <f>VLOOKUP($J749,ASBVs!$A$2:$F$411,6,FALSE)</f>
        <v>200887</v>
      </c>
      <c r="D750" s="20"/>
      <c r="E750" s="20"/>
      <c r="F750" s="7" t="s">
        <v>3102</v>
      </c>
      <c r="G750" s="21">
        <f>VLOOKUP($J749,ASBVs!$A$2:$G$411,7,FALSE)</f>
        <v>44698</v>
      </c>
      <c r="H750" s="21"/>
      <c r="I750" s="21"/>
      <c r="J750" s="22"/>
    </row>
    <row r="751" spans="2:10" ht="13.35" customHeight="1">
      <c r="B751" s="8" t="s">
        <v>0</v>
      </c>
      <c r="C751" s="9" t="s">
        <v>6</v>
      </c>
      <c r="D751" s="9" t="s">
        <v>2667</v>
      </c>
      <c r="E751" s="9" t="s">
        <v>2</v>
      </c>
      <c r="F751" s="9" t="s">
        <v>1</v>
      </c>
      <c r="G751" s="8" t="s">
        <v>3</v>
      </c>
      <c r="H751" s="8" t="s">
        <v>4</v>
      </c>
      <c r="I751" s="8" t="s">
        <v>5</v>
      </c>
      <c r="J751" s="8" t="s">
        <v>7</v>
      </c>
    </row>
    <row r="752" spans="2:10" ht="13.35" customHeight="1">
      <c r="B752" s="10" t="str">
        <f>VLOOKUP($J749,ASBVs!$A$2:$AE$411,9,FALSE)</f>
        <v>0.46</v>
      </c>
      <c r="C752" s="10" t="str">
        <f>VLOOKUP($J749,ASBVs!$A$2:$AE$411,11,FALSE)</f>
        <v>9.82</v>
      </c>
      <c r="D752" s="10" t="str">
        <f>VLOOKUP($J749,ASBVs!$A$2:$AE$411,13,FALSE)</f>
        <v>14.41</v>
      </c>
      <c r="E752" s="10" t="str">
        <f>VLOOKUP($J749,ASBVs!$A$2:$AE$411,17,FALSE)</f>
        <v>-0.69</v>
      </c>
      <c r="F752" s="10" t="str">
        <f>VLOOKUP($J749,ASBVs!$A$2:$AE$411,15,FALSE)</f>
        <v>3.96</v>
      </c>
      <c r="G752" s="10" t="str">
        <f>VLOOKUP($J749,ASBVs!$A$2:$AE$411,19,FALSE)</f>
        <v>4.75</v>
      </c>
      <c r="H752" s="10" t="str">
        <f>VLOOKUP($J749,ASBVs!$A$2:$AE$411,21,FALSE)</f>
        <v>-0.53</v>
      </c>
      <c r="I752" s="10" t="str">
        <f>VLOOKUP($J749,ASBVs!$A$2:$AE$411,23,FALSE)</f>
        <v>2.69</v>
      </c>
      <c r="J752" s="10" t="str">
        <f>VLOOKUP($J749,ASBVs!$A$2:$AE$411,25,FALSE)</f>
        <v>3.18</v>
      </c>
    </row>
    <row r="753" spans="2:10" ht="13.35" customHeight="1">
      <c r="B753" s="10" t="str">
        <f>VLOOKUP($J749,ASBVs!$A$2:$AB$411,10,FALSE)</f>
        <v>62</v>
      </c>
      <c r="C753" s="10" t="str">
        <f>VLOOKUP($J749,ASBVs!$A$2:$AB$411,12,FALSE)</f>
        <v>65</v>
      </c>
      <c r="D753" s="10" t="str">
        <f>VLOOKUP($J749,ASBVs!$A$2:$AB$411,14,FALSE)</f>
        <v>63</v>
      </c>
      <c r="E753" s="10" t="str">
        <f>VLOOKUP($J749,ASBVs!$A$2:$AB$411,18,FALSE)</f>
        <v>65</v>
      </c>
      <c r="F753" s="10" t="str">
        <f>VLOOKUP($J749,ASBVs!$A$2:$AB$411,16,FALSE)</f>
        <v>67</v>
      </c>
      <c r="G753" s="10" t="str">
        <f>VLOOKUP($J749,ASBVs!$A$2:$AB$411,20,FALSE)</f>
        <v>58</v>
      </c>
      <c r="H753" s="10" t="str">
        <f>VLOOKUP($J749,ASBVs!$A$2:$AB$411,22,FALSE)</f>
        <v>51</v>
      </c>
      <c r="I753" s="10" t="str">
        <f>VLOOKUP($J749,ASBVs!$A$2:$AB$411,24,FALSE)</f>
        <v>50</v>
      </c>
      <c r="J753" s="10" t="str">
        <f>VLOOKUP($J749,ASBVs!$A$2:$AB$411,26,FALSE)</f>
        <v>54</v>
      </c>
    </row>
    <row r="754" spans="2:10" ht="13.35" customHeight="1">
      <c r="B754" s="11" t="s">
        <v>3103</v>
      </c>
      <c r="C754" s="11" t="s">
        <v>3091</v>
      </c>
      <c r="D754" s="11" t="s">
        <v>3104</v>
      </c>
      <c r="E754" s="23" t="s">
        <v>2623</v>
      </c>
      <c r="F754" s="23"/>
      <c r="G754" s="24" t="s">
        <v>3105</v>
      </c>
      <c r="H754" s="25"/>
      <c r="I754" s="23" t="s">
        <v>3106</v>
      </c>
      <c r="J754" s="23"/>
    </row>
    <row r="755" spans="2:10" ht="13.35" customHeight="1">
      <c r="B755" s="10" t="str">
        <f>VLOOKUP($J749,ASBVs!$A$2:$AE$411,29,FALSE)</f>
        <v>3</v>
      </c>
      <c r="C755" s="10" t="str">
        <f>VLOOKUP($J749,ASBVs!$A$2:$AE$411,30,FALSE)</f>
        <v>2</v>
      </c>
      <c r="D755" s="10" t="str">
        <f>VLOOKUP($J749,ASBVs!$A$2:$AE$411,31,FALSE)</f>
        <v>2</v>
      </c>
      <c r="E755" s="26" t="str">
        <f>VLOOKUP($J749,ASBVs!$A$2:$B$411,2,FALSE)</f>
        <v>Dorset</v>
      </c>
      <c r="F755" s="26"/>
      <c r="G755" s="27" t="str">
        <f>VLOOKUP($J749,ASBVs!$A$2:$AB$411,27,FALSE)</f>
        <v>147.72</v>
      </c>
      <c r="H755" s="25"/>
      <c r="I755" s="27" t="str">
        <f>VLOOKUP($J749,ASBVs!$A$2:$AB$411,28,FALSE)</f>
        <v>154.46</v>
      </c>
      <c r="J755" s="25"/>
    </row>
    <row r="756" spans="2:10" ht="13.35" customHeight="1">
      <c r="B756" s="28" t="s">
        <v>3107</v>
      </c>
      <c r="C756" s="28"/>
      <c r="D756" s="28"/>
      <c r="E756" s="28"/>
      <c r="F756" s="28"/>
      <c r="G756" s="28"/>
      <c r="H756" s="28" t="s">
        <v>3108</v>
      </c>
      <c r="I756" s="28"/>
      <c r="J756" s="28"/>
    </row>
    <row r="758" spans="2:10" ht="13.35" customHeight="1">
      <c r="B758" s="3" t="s">
        <v>3099</v>
      </c>
      <c r="C758" s="4"/>
      <c r="D758" s="4" t="str">
        <f>VLOOKUP($J758,ASBVs!$A$2:$D$411,4,FALSE)</f>
        <v>220984</v>
      </c>
      <c r="E758" s="4"/>
      <c r="F758" s="4" t="str">
        <f>VLOOKUP($J758,ASBVs!$A$2:$H$411,8,FALSE)</f>
        <v>Twin</v>
      </c>
      <c r="G758" s="29" t="str">
        <f>VLOOKUP($J758,ASBVs!$A$2:$AF$411,32,FALSE)</f>
        <v>«««««</v>
      </c>
      <c r="H758" s="30"/>
      <c r="I758" s="5" t="s">
        <v>3100</v>
      </c>
      <c r="J758" s="6">
        <v>85</v>
      </c>
    </row>
    <row r="759" spans="2:10" ht="13.35" customHeight="1">
      <c r="B759" s="7" t="s">
        <v>3101</v>
      </c>
      <c r="C759" s="19" t="str">
        <f>VLOOKUP($J758,ASBVs!$A$2:$F$411,6,FALSE)</f>
        <v>210781</v>
      </c>
      <c r="D759" s="20"/>
      <c r="E759" s="20"/>
      <c r="F759" s="7" t="s">
        <v>3102</v>
      </c>
      <c r="G759" s="21">
        <f>VLOOKUP($J758,ASBVs!$A$2:$G$411,7,FALSE)</f>
        <v>44695</v>
      </c>
      <c r="H759" s="21"/>
      <c r="I759" s="21"/>
      <c r="J759" s="22"/>
    </row>
    <row r="760" spans="2:10" ht="13.35" customHeight="1">
      <c r="B760" s="8" t="s">
        <v>0</v>
      </c>
      <c r="C760" s="9" t="s">
        <v>6</v>
      </c>
      <c r="D760" s="9" t="s">
        <v>2667</v>
      </c>
      <c r="E760" s="9" t="s">
        <v>2</v>
      </c>
      <c r="F760" s="9" t="s">
        <v>1</v>
      </c>
      <c r="G760" s="8" t="s">
        <v>3</v>
      </c>
      <c r="H760" s="8" t="s">
        <v>4</v>
      </c>
      <c r="I760" s="8" t="s">
        <v>5</v>
      </c>
      <c r="J760" s="8" t="s">
        <v>7</v>
      </c>
    </row>
    <row r="761" spans="2:10" ht="13.35" customHeight="1">
      <c r="B761" s="10" t="str">
        <f>VLOOKUP($J758,ASBVs!$A$2:$AE$411,9,FALSE)</f>
        <v>0.29</v>
      </c>
      <c r="C761" s="10" t="str">
        <f>VLOOKUP($J758,ASBVs!$A$2:$AE$411,11,FALSE)</f>
        <v>8.60</v>
      </c>
      <c r="D761" s="10" t="str">
        <f>VLOOKUP($J758,ASBVs!$A$2:$AE$411,13,FALSE)</f>
        <v>13.22</v>
      </c>
      <c r="E761" s="10" t="str">
        <f>VLOOKUP($J758,ASBVs!$A$2:$AE$411,17,FALSE)</f>
        <v>0.21</v>
      </c>
      <c r="F761" s="10" t="str">
        <f>VLOOKUP($J758,ASBVs!$A$2:$AE$411,15,FALSE)</f>
        <v>3.75</v>
      </c>
      <c r="G761" s="10" t="str">
        <f>VLOOKUP($J758,ASBVs!$A$2:$AE$411,19,FALSE)</f>
        <v>3.13</v>
      </c>
      <c r="H761" s="10" t="str">
        <f>VLOOKUP($J758,ASBVs!$A$2:$AE$411,21,FALSE)</f>
        <v>-0.12</v>
      </c>
      <c r="I761" s="10" t="str">
        <f>VLOOKUP($J758,ASBVs!$A$2:$AE$411,23,FALSE)</f>
        <v>-0.24</v>
      </c>
      <c r="J761" s="10" t="str">
        <f>VLOOKUP($J758,ASBVs!$A$2:$AE$411,25,FALSE)</f>
        <v>2.85</v>
      </c>
    </row>
    <row r="762" spans="2:10" ht="13.35" customHeight="1">
      <c r="B762" s="10" t="str">
        <f>VLOOKUP($J758,ASBVs!$A$2:$AB$411,10,FALSE)</f>
        <v>60</v>
      </c>
      <c r="C762" s="10" t="str">
        <f>VLOOKUP($J758,ASBVs!$A$2:$AB$411,12,FALSE)</f>
        <v>64</v>
      </c>
      <c r="D762" s="10" t="str">
        <f>VLOOKUP($J758,ASBVs!$A$2:$AB$411,14,FALSE)</f>
        <v>61</v>
      </c>
      <c r="E762" s="10" t="str">
        <f>VLOOKUP($J758,ASBVs!$A$2:$AB$411,18,FALSE)</f>
        <v>63</v>
      </c>
      <c r="F762" s="10" t="str">
        <f>VLOOKUP($J758,ASBVs!$A$2:$AB$411,16,FALSE)</f>
        <v>65</v>
      </c>
      <c r="G762" s="10" t="str">
        <f>VLOOKUP($J758,ASBVs!$A$2:$AB$411,20,FALSE)</f>
        <v>57</v>
      </c>
      <c r="H762" s="10" t="str">
        <f>VLOOKUP($J758,ASBVs!$A$2:$AB$411,22,FALSE)</f>
        <v>48</v>
      </c>
      <c r="I762" s="10" t="str">
        <f>VLOOKUP($J758,ASBVs!$A$2:$AB$411,24,FALSE)</f>
        <v>47</v>
      </c>
      <c r="J762" s="10" t="str">
        <f>VLOOKUP($J758,ASBVs!$A$2:$AB$411,26,FALSE)</f>
        <v>51</v>
      </c>
    </row>
    <row r="763" spans="2:10" ht="13.35" customHeight="1">
      <c r="B763" s="11" t="s">
        <v>3103</v>
      </c>
      <c r="C763" s="11" t="s">
        <v>3091</v>
      </c>
      <c r="D763" s="11" t="s">
        <v>3104</v>
      </c>
      <c r="E763" s="23" t="s">
        <v>2623</v>
      </c>
      <c r="F763" s="23"/>
      <c r="G763" s="24" t="s">
        <v>3105</v>
      </c>
      <c r="H763" s="25"/>
      <c r="I763" s="23" t="s">
        <v>3106</v>
      </c>
      <c r="J763" s="23"/>
    </row>
    <row r="764" spans="2:10" ht="13.35" customHeight="1">
      <c r="B764" s="10" t="str">
        <f>VLOOKUP($J758,ASBVs!$A$2:$AE$411,29,FALSE)</f>
        <v>2</v>
      </c>
      <c r="C764" s="10" t="str">
        <f>VLOOKUP($J758,ASBVs!$A$2:$AE$411,30,FALSE)</f>
        <v>3</v>
      </c>
      <c r="D764" s="10" t="str">
        <f>VLOOKUP($J758,ASBVs!$A$2:$AE$411,31,FALSE)</f>
        <v>2</v>
      </c>
      <c r="E764" s="26" t="str">
        <f>VLOOKUP($J758,ASBVs!$A$2:$B$411,2,FALSE)</f>
        <v>Dorset</v>
      </c>
      <c r="F764" s="26"/>
      <c r="G764" s="27" t="str">
        <f>VLOOKUP($J758,ASBVs!$A$2:$AB$411,27,FALSE)</f>
        <v>152.26</v>
      </c>
      <c r="H764" s="25"/>
      <c r="I764" s="27" t="str">
        <f>VLOOKUP($J758,ASBVs!$A$2:$AB$411,28,FALSE)</f>
        <v>154.32</v>
      </c>
      <c r="J764" s="25"/>
    </row>
    <row r="765" spans="2:10" ht="13.35" customHeight="1">
      <c r="B765" s="28" t="s">
        <v>3107</v>
      </c>
      <c r="C765" s="28"/>
      <c r="D765" s="28"/>
      <c r="E765" s="28"/>
      <c r="F765" s="28"/>
      <c r="G765" s="28"/>
      <c r="H765" s="28" t="s">
        <v>3108</v>
      </c>
      <c r="I765" s="28"/>
      <c r="J765" s="28"/>
    </row>
    <row r="767" spans="2:10" ht="13.35" customHeight="1">
      <c r="B767" s="3" t="s">
        <v>3099</v>
      </c>
      <c r="C767" s="4"/>
      <c r="D767" s="4" t="str">
        <f>VLOOKUP($J767,ASBVs!$A$2:$D$411,4,FALSE)</f>
        <v>220811</v>
      </c>
      <c r="E767" s="4"/>
      <c r="F767" s="4" t="str">
        <f>VLOOKUP($J767,ASBVs!$A$2:$H$411,8,FALSE)</f>
        <v>Single</v>
      </c>
      <c r="G767" s="29"/>
      <c r="H767" s="30"/>
      <c r="I767" s="5" t="s">
        <v>3100</v>
      </c>
      <c r="J767" s="6">
        <v>86</v>
      </c>
    </row>
    <row r="768" spans="2:10" ht="13.35" customHeight="1">
      <c r="B768" s="7" t="s">
        <v>3101</v>
      </c>
      <c r="C768" s="19" t="str">
        <f>VLOOKUP($J767,ASBVs!$A$2:$F$411,6,FALSE)</f>
        <v>210781</v>
      </c>
      <c r="D768" s="20"/>
      <c r="E768" s="20"/>
      <c r="F768" s="7" t="s">
        <v>3102</v>
      </c>
      <c r="G768" s="21">
        <f>VLOOKUP($J767,ASBVs!$A$2:$G$411,7,FALSE)</f>
        <v>44685</v>
      </c>
      <c r="H768" s="21"/>
      <c r="I768" s="21"/>
      <c r="J768" s="22"/>
    </row>
    <row r="769" spans="2:10" ht="13.35" customHeight="1">
      <c r="B769" s="8" t="s">
        <v>0</v>
      </c>
      <c r="C769" s="9" t="s">
        <v>6</v>
      </c>
      <c r="D769" s="9" t="s">
        <v>2667</v>
      </c>
      <c r="E769" s="9" t="s">
        <v>2</v>
      </c>
      <c r="F769" s="9" t="s">
        <v>1</v>
      </c>
      <c r="G769" s="8" t="s">
        <v>3</v>
      </c>
      <c r="H769" s="8" t="s">
        <v>4</v>
      </c>
      <c r="I769" s="8" t="s">
        <v>5</v>
      </c>
      <c r="J769" s="8" t="s">
        <v>7</v>
      </c>
    </row>
    <row r="770" spans="2:10" ht="13.35" customHeight="1">
      <c r="B770" s="10" t="str">
        <f>VLOOKUP($J767,ASBVs!$A$2:$AE$411,9,FALSE)</f>
        <v>0.24</v>
      </c>
      <c r="C770" s="10" t="str">
        <f>VLOOKUP($J767,ASBVs!$A$2:$AE$411,11,FALSE)</f>
        <v>9.08</v>
      </c>
      <c r="D770" s="10" t="str">
        <f>VLOOKUP($J767,ASBVs!$A$2:$AE$411,13,FALSE)</f>
        <v>14.35</v>
      </c>
      <c r="E770" s="10" t="str">
        <f>VLOOKUP($J767,ASBVs!$A$2:$AE$411,17,FALSE)</f>
        <v>0.25</v>
      </c>
      <c r="F770" s="10" t="str">
        <f>VLOOKUP($J767,ASBVs!$A$2:$AE$411,15,FALSE)</f>
        <v>3.60</v>
      </c>
      <c r="G770" s="10" t="str">
        <f>VLOOKUP($J767,ASBVs!$A$2:$AE$411,19,FALSE)</f>
        <v>3.22</v>
      </c>
      <c r="H770" s="10" t="str">
        <f>VLOOKUP($J767,ASBVs!$A$2:$AE$411,21,FALSE)</f>
        <v>-0.24</v>
      </c>
      <c r="I770" s="10" t="str">
        <f>VLOOKUP($J767,ASBVs!$A$2:$AE$411,23,FALSE)</f>
        <v>-0.18</v>
      </c>
      <c r="J770" s="10" t="str">
        <f>VLOOKUP($J767,ASBVs!$A$2:$AE$411,25,FALSE)</f>
        <v>2.94</v>
      </c>
    </row>
    <row r="771" spans="2:10" ht="13.35" customHeight="1">
      <c r="B771" s="10" t="str">
        <f>VLOOKUP($J767,ASBVs!$A$2:$AB$411,10,FALSE)</f>
        <v>61</v>
      </c>
      <c r="C771" s="10" t="str">
        <f>VLOOKUP($J767,ASBVs!$A$2:$AB$411,12,FALSE)</f>
        <v>65</v>
      </c>
      <c r="D771" s="10" t="str">
        <f>VLOOKUP($J767,ASBVs!$A$2:$AB$411,14,FALSE)</f>
        <v>65</v>
      </c>
      <c r="E771" s="10" t="str">
        <f>VLOOKUP($J767,ASBVs!$A$2:$AB$411,18,FALSE)</f>
        <v>66</v>
      </c>
      <c r="F771" s="10" t="str">
        <f>VLOOKUP($J767,ASBVs!$A$2:$AB$411,16,FALSE)</f>
        <v>68</v>
      </c>
      <c r="G771" s="10" t="str">
        <f>VLOOKUP($J767,ASBVs!$A$2:$AB$411,20,FALSE)</f>
        <v>56</v>
      </c>
      <c r="H771" s="10" t="str">
        <f>VLOOKUP($J767,ASBVs!$A$2:$AB$411,22,FALSE)</f>
        <v>47</v>
      </c>
      <c r="I771" s="10" t="str">
        <f>VLOOKUP($J767,ASBVs!$A$2:$AB$411,24,FALSE)</f>
        <v>47</v>
      </c>
      <c r="J771" s="10" t="str">
        <f>VLOOKUP($J767,ASBVs!$A$2:$AB$411,26,FALSE)</f>
        <v>51</v>
      </c>
    </row>
    <row r="772" spans="2:10" ht="13.35" customHeight="1">
      <c r="B772" s="11" t="s">
        <v>3103</v>
      </c>
      <c r="C772" s="11" t="s">
        <v>3091</v>
      </c>
      <c r="D772" s="11" t="s">
        <v>3104</v>
      </c>
      <c r="E772" s="23" t="s">
        <v>2623</v>
      </c>
      <c r="F772" s="23"/>
      <c r="G772" s="24" t="s">
        <v>3105</v>
      </c>
      <c r="H772" s="25"/>
      <c r="I772" s="23" t="s">
        <v>3106</v>
      </c>
      <c r="J772" s="23"/>
    </row>
    <row r="773" spans="2:10" ht="13.35" customHeight="1">
      <c r="B773" s="10" t="str">
        <f>VLOOKUP($J767,ASBVs!$A$2:$AE$411,29,FALSE)</f>
        <v>2</v>
      </c>
      <c r="C773" s="10" t="str">
        <f>VLOOKUP($J767,ASBVs!$A$2:$AE$411,30,FALSE)</f>
        <v>3</v>
      </c>
      <c r="D773" s="10" t="str">
        <f>VLOOKUP($J767,ASBVs!$A$2:$AE$411,31,FALSE)</f>
        <v>2</v>
      </c>
      <c r="E773" s="26" t="str">
        <f>VLOOKUP($J767,ASBVs!$A$2:$B$411,2,FALSE)</f>
        <v>Dorset</v>
      </c>
      <c r="F773" s="26"/>
      <c r="G773" s="27" t="str">
        <f>VLOOKUP($J767,ASBVs!$A$2:$AB$411,27,FALSE)</f>
        <v>150.51</v>
      </c>
      <c r="H773" s="25"/>
      <c r="I773" s="27" t="str">
        <f>VLOOKUP($J767,ASBVs!$A$2:$AB$411,28,FALSE)</f>
        <v>154.02</v>
      </c>
      <c r="J773" s="25"/>
    </row>
    <row r="774" spans="2:10" ht="13.35" customHeight="1">
      <c r="B774" s="28" t="s">
        <v>3107</v>
      </c>
      <c r="C774" s="28"/>
      <c r="D774" s="28"/>
      <c r="E774" s="28"/>
      <c r="F774" s="28"/>
      <c r="G774" s="28"/>
      <c r="H774" s="28" t="s">
        <v>3108</v>
      </c>
      <c r="I774" s="28"/>
      <c r="J774" s="28"/>
    </row>
    <row r="776" spans="2:10" ht="13.35" customHeight="1">
      <c r="B776" s="3" t="s">
        <v>3099</v>
      </c>
      <c r="C776" s="4"/>
      <c r="D776" s="4" t="str">
        <f>VLOOKUP($J776,ASBVs!$A$2:$D$411,4,FALSE)</f>
        <v>220367</v>
      </c>
      <c r="E776" s="4"/>
      <c r="F776" s="4" t="str">
        <f>VLOOKUP($J776,ASBVs!$A$2:$H$411,8,FALSE)</f>
        <v>Single</v>
      </c>
      <c r="G776" s="29"/>
      <c r="H776" s="30"/>
      <c r="I776" s="5" t="s">
        <v>3100</v>
      </c>
      <c r="J776" s="6">
        <v>87</v>
      </c>
    </row>
    <row r="777" spans="2:10" ht="13.35" customHeight="1">
      <c r="B777" s="7" t="s">
        <v>3101</v>
      </c>
      <c r="C777" s="19" t="str">
        <f>VLOOKUP($J776,ASBVs!$A$2:$F$411,6,FALSE)</f>
        <v>200887</v>
      </c>
      <c r="D777" s="20"/>
      <c r="E777" s="20"/>
      <c r="F777" s="7" t="s">
        <v>3102</v>
      </c>
      <c r="G777" s="21">
        <f>VLOOKUP($J776,ASBVs!$A$2:$G$411,7,FALSE)</f>
        <v>44681</v>
      </c>
      <c r="H777" s="21"/>
      <c r="I777" s="21"/>
      <c r="J777" s="22"/>
    </row>
    <row r="778" spans="2:10" ht="13.35" customHeight="1">
      <c r="B778" s="8" t="s">
        <v>0</v>
      </c>
      <c r="C778" s="9" t="s">
        <v>6</v>
      </c>
      <c r="D778" s="9" t="s">
        <v>2667</v>
      </c>
      <c r="E778" s="9" t="s">
        <v>2</v>
      </c>
      <c r="F778" s="9" t="s">
        <v>1</v>
      </c>
      <c r="G778" s="8" t="s">
        <v>3</v>
      </c>
      <c r="H778" s="8" t="s">
        <v>4</v>
      </c>
      <c r="I778" s="8" t="s">
        <v>5</v>
      </c>
      <c r="J778" s="8" t="s">
        <v>7</v>
      </c>
    </row>
    <row r="779" spans="2:10" ht="13.35" customHeight="1">
      <c r="B779" s="10" t="str">
        <f>VLOOKUP($J776,ASBVs!$A$2:$AE$411,9,FALSE)</f>
        <v>0.60</v>
      </c>
      <c r="C779" s="10" t="str">
        <f>VLOOKUP($J776,ASBVs!$A$2:$AE$411,11,FALSE)</f>
        <v>9.64</v>
      </c>
      <c r="D779" s="10" t="str">
        <f>VLOOKUP($J776,ASBVs!$A$2:$AE$411,13,FALSE)</f>
        <v>14.00</v>
      </c>
      <c r="E779" s="10" t="str">
        <f>VLOOKUP($J776,ASBVs!$A$2:$AE$411,17,FALSE)</f>
        <v>-0.38</v>
      </c>
      <c r="F779" s="10" t="str">
        <f>VLOOKUP($J776,ASBVs!$A$2:$AE$411,15,FALSE)</f>
        <v>3.87</v>
      </c>
      <c r="G779" s="10" t="str">
        <f>VLOOKUP($J776,ASBVs!$A$2:$AE$411,19,FALSE)</f>
        <v>4.12</v>
      </c>
      <c r="H779" s="10" t="str">
        <f>VLOOKUP($J776,ASBVs!$A$2:$AE$411,21,FALSE)</f>
        <v>-0.58</v>
      </c>
      <c r="I779" s="10" t="str">
        <f>VLOOKUP($J776,ASBVs!$A$2:$AE$411,23,FALSE)</f>
        <v>1.91</v>
      </c>
      <c r="J779" s="10" t="str">
        <f>VLOOKUP($J776,ASBVs!$A$2:$AE$411,25,FALSE)</f>
        <v>3.09</v>
      </c>
    </row>
    <row r="780" spans="2:10" ht="13.35" customHeight="1">
      <c r="B780" s="10" t="str">
        <f>VLOOKUP($J776,ASBVs!$A$2:$AB$411,10,FALSE)</f>
        <v>62</v>
      </c>
      <c r="C780" s="10" t="str">
        <f>VLOOKUP($J776,ASBVs!$A$2:$AB$411,12,FALSE)</f>
        <v>66</v>
      </c>
      <c r="D780" s="10" t="str">
        <f>VLOOKUP($J776,ASBVs!$A$2:$AB$411,14,FALSE)</f>
        <v>66</v>
      </c>
      <c r="E780" s="10" t="str">
        <f>VLOOKUP($J776,ASBVs!$A$2:$AB$411,18,FALSE)</f>
        <v>67</v>
      </c>
      <c r="F780" s="10" t="str">
        <f>VLOOKUP($J776,ASBVs!$A$2:$AB$411,16,FALSE)</f>
        <v>69</v>
      </c>
      <c r="G780" s="10" t="str">
        <f>VLOOKUP($J776,ASBVs!$A$2:$AB$411,20,FALSE)</f>
        <v>57</v>
      </c>
      <c r="H780" s="10" t="str">
        <f>VLOOKUP($J776,ASBVs!$A$2:$AB$411,22,FALSE)</f>
        <v>50</v>
      </c>
      <c r="I780" s="10" t="str">
        <f>VLOOKUP($J776,ASBVs!$A$2:$AB$411,24,FALSE)</f>
        <v>48</v>
      </c>
      <c r="J780" s="10" t="str">
        <f>VLOOKUP($J776,ASBVs!$A$2:$AB$411,26,FALSE)</f>
        <v>53</v>
      </c>
    </row>
    <row r="781" spans="2:10" ht="13.35" customHeight="1">
      <c r="B781" s="11" t="s">
        <v>3103</v>
      </c>
      <c r="C781" s="11" t="s">
        <v>3091</v>
      </c>
      <c r="D781" s="11" t="s">
        <v>3104</v>
      </c>
      <c r="E781" s="23" t="s">
        <v>2623</v>
      </c>
      <c r="F781" s="23"/>
      <c r="G781" s="24" t="s">
        <v>3105</v>
      </c>
      <c r="H781" s="25"/>
      <c r="I781" s="23" t="s">
        <v>3106</v>
      </c>
      <c r="J781" s="23"/>
    </row>
    <row r="782" spans="2:10" ht="13.35" customHeight="1">
      <c r="B782" s="10" t="str">
        <f>VLOOKUP($J776,ASBVs!$A$2:$AE$411,29,FALSE)</f>
        <v>3</v>
      </c>
      <c r="C782" s="10" t="str">
        <f>VLOOKUP($J776,ASBVs!$A$2:$AE$411,30,FALSE)</f>
        <v>3</v>
      </c>
      <c r="D782" s="10" t="str">
        <f>VLOOKUP($J776,ASBVs!$A$2:$AE$411,31,FALSE)</f>
        <v>2</v>
      </c>
      <c r="E782" s="26" t="str">
        <f>VLOOKUP($J776,ASBVs!$A$2:$B$411,2,FALSE)</f>
        <v>Dorset</v>
      </c>
      <c r="F782" s="26"/>
      <c r="G782" s="27" t="str">
        <f>VLOOKUP($J776,ASBVs!$A$2:$AB$411,27,FALSE)</f>
        <v>146.12</v>
      </c>
      <c r="H782" s="25"/>
      <c r="I782" s="27" t="str">
        <f>VLOOKUP($J776,ASBVs!$A$2:$AB$411,28,FALSE)</f>
        <v>153.49</v>
      </c>
      <c r="J782" s="25"/>
    </row>
    <row r="783" spans="2:10" ht="13.35" customHeight="1">
      <c r="B783" s="28" t="s">
        <v>3107</v>
      </c>
      <c r="C783" s="28"/>
      <c r="D783" s="28"/>
      <c r="E783" s="28"/>
      <c r="F783" s="28"/>
      <c r="G783" s="28"/>
      <c r="H783" s="28" t="s">
        <v>3108</v>
      </c>
      <c r="I783" s="28"/>
      <c r="J783" s="28"/>
    </row>
    <row r="785" spans="2:10" ht="13.35" customHeight="1">
      <c r="B785" s="3" t="s">
        <v>3099</v>
      </c>
      <c r="C785" s="4"/>
      <c r="D785" s="4" t="str">
        <f>VLOOKUP($J785,ASBVs!$A$2:$D$411,4,FALSE)</f>
        <v>220766</v>
      </c>
      <c r="E785" s="4"/>
      <c r="F785" s="4" t="str">
        <f>VLOOKUP($J785,ASBVs!$A$2:$H$411,8,FALSE)</f>
        <v>Triplet</v>
      </c>
      <c r="G785" s="29"/>
      <c r="H785" s="30"/>
      <c r="I785" s="5" t="s">
        <v>3100</v>
      </c>
      <c r="J785" s="6">
        <v>88</v>
      </c>
    </row>
    <row r="786" spans="2:10" ht="13.35" customHeight="1">
      <c r="B786" s="7" t="s">
        <v>3101</v>
      </c>
      <c r="C786" s="19" t="str">
        <f>VLOOKUP($J785,ASBVs!$A$2:$F$411,6,FALSE)</f>
        <v>200887</v>
      </c>
      <c r="D786" s="20"/>
      <c r="E786" s="20"/>
      <c r="F786" s="7" t="s">
        <v>3102</v>
      </c>
      <c r="G786" s="21">
        <f>VLOOKUP($J785,ASBVs!$A$2:$G$411,7,FALSE)</f>
        <v>44686</v>
      </c>
      <c r="H786" s="21"/>
      <c r="I786" s="21"/>
      <c r="J786" s="22"/>
    </row>
    <row r="787" spans="2:10" ht="13.35" customHeight="1">
      <c r="B787" s="8" t="s">
        <v>0</v>
      </c>
      <c r="C787" s="9" t="s">
        <v>6</v>
      </c>
      <c r="D787" s="9" t="s">
        <v>2667</v>
      </c>
      <c r="E787" s="9" t="s">
        <v>2</v>
      </c>
      <c r="F787" s="9" t="s">
        <v>1</v>
      </c>
      <c r="G787" s="8" t="s">
        <v>3</v>
      </c>
      <c r="H787" s="8" t="s">
        <v>4</v>
      </c>
      <c r="I787" s="8" t="s">
        <v>5</v>
      </c>
      <c r="J787" s="8" t="s">
        <v>7</v>
      </c>
    </row>
    <row r="788" spans="2:10" ht="13.35" customHeight="1">
      <c r="B788" s="10" t="str">
        <f>VLOOKUP($J785,ASBVs!$A$2:$AE$411,9,FALSE)</f>
        <v>0.52</v>
      </c>
      <c r="C788" s="10" t="str">
        <f>VLOOKUP($J785,ASBVs!$A$2:$AE$411,11,FALSE)</f>
        <v>9.30</v>
      </c>
      <c r="D788" s="10" t="str">
        <f>VLOOKUP($J785,ASBVs!$A$2:$AE$411,13,FALSE)</f>
        <v>14.52</v>
      </c>
      <c r="E788" s="10" t="str">
        <f>VLOOKUP($J785,ASBVs!$A$2:$AE$411,17,FALSE)</f>
        <v>-0.62</v>
      </c>
      <c r="F788" s="10" t="str">
        <f>VLOOKUP($J785,ASBVs!$A$2:$AE$411,15,FALSE)</f>
        <v>3.01</v>
      </c>
      <c r="G788" s="10" t="str">
        <f>VLOOKUP($J785,ASBVs!$A$2:$AE$411,19,FALSE)</f>
        <v>3.97</v>
      </c>
      <c r="H788" s="10" t="str">
        <f>VLOOKUP($J785,ASBVs!$A$2:$AE$411,21,FALSE)</f>
        <v>-0.40</v>
      </c>
      <c r="I788" s="10" t="str">
        <f>VLOOKUP($J785,ASBVs!$A$2:$AE$411,23,FALSE)</f>
        <v>1.38</v>
      </c>
      <c r="J788" s="10" t="str">
        <f>VLOOKUP($J785,ASBVs!$A$2:$AE$411,25,FALSE)</f>
        <v>2.88</v>
      </c>
    </row>
    <row r="789" spans="2:10" ht="13.35" customHeight="1">
      <c r="B789" s="10" t="str">
        <f>VLOOKUP($J785,ASBVs!$A$2:$AB$411,10,FALSE)</f>
        <v>62</v>
      </c>
      <c r="C789" s="10" t="str">
        <f>VLOOKUP($J785,ASBVs!$A$2:$AB$411,12,FALSE)</f>
        <v>66</v>
      </c>
      <c r="D789" s="10" t="str">
        <f>VLOOKUP($J785,ASBVs!$A$2:$AB$411,14,FALSE)</f>
        <v>66</v>
      </c>
      <c r="E789" s="10" t="str">
        <f>VLOOKUP($J785,ASBVs!$A$2:$AB$411,18,FALSE)</f>
        <v>67</v>
      </c>
      <c r="F789" s="10" t="str">
        <f>VLOOKUP($J785,ASBVs!$A$2:$AB$411,16,FALSE)</f>
        <v>69</v>
      </c>
      <c r="G789" s="10" t="str">
        <f>VLOOKUP($J785,ASBVs!$A$2:$AB$411,20,FALSE)</f>
        <v>58</v>
      </c>
      <c r="H789" s="10" t="str">
        <f>VLOOKUP($J785,ASBVs!$A$2:$AB$411,22,FALSE)</f>
        <v>51</v>
      </c>
      <c r="I789" s="10" t="str">
        <f>VLOOKUP($J785,ASBVs!$A$2:$AB$411,24,FALSE)</f>
        <v>49</v>
      </c>
      <c r="J789" s="10" t="str">
        <f>VLOOKUP($J785,ASBVs!$A$2:$AB$411,26,FALSE)</f>
        <v>53</v>
      </c>
    </row>
    <row r="790" spans="2:10" ht="13.35" customHeight="1">
      <c r="B790" s="11" t="s">
        <v>3103</v>
      </c>
      <c r="C790" s="11" t="s">
        <v>3091</v>
      </c>
      <c r="D790" s="11" t="s">
        <v>3104</v>
      </c>
      <c r="E790" s="23" t="s">
        <v>2623</v>
      </c>
      <c r="F790" s="23"/>
      <c r="G790" s="24" t="s">
        <v>3105</v>
      </c>
      <c r="H790" s="25"/>
      <c r="I790" s="23" t="s">
        <v>3106</v>
      </c>
      <c r="J790" s="23"/>
    </row>
    <row r="791" spans="2:10" ht="13.35" customHeight="1">
      <c r="B791" s="10">
        <f>VLOOKUP($J785,ASBVs!$A$2:$AE$411,29,FALSE)</f>
        <v>2</v>
      </c>
      <c r="C791" s="10">
        <f>VLOOKUP($J785,ASBVs!$A$2:$AE$411,30,FALSE)</f>
        <v>2</v>
      </c>
      <c r="D791" s="10">
        <f>VLOOKUP($J785,ASBVs!$A$2:$AE$411,31,FALSE)</f>
        <v>2</v>
      </c>
      <c r="E791" s="26" t="str">
        <f>VLOOKUP($J785,ASBVs!$A$2:$B$411,2,FALSE)</f>
        <v>Dorset</v>
      </c>
      <c r="F791" s="26"/>
      <c r="G791" s="27" t="str">
        <f>VLOOKUP($J785,ASBVs!$A$2:$AB$411,27,FALSE)</f>
        <v>148.16</v>
      </c>
      <c r="H791" s="25"/>
      <c r="I791" s="27" t="str">
        <f>VLOOKUP($J785,ASBVs!$A$2:$AB$411,28,FALSE)</f>
        <v>153.40</v>
      </c>
      <c r="J791" s="25"/>
    </row>
    <row r="792" spans="2:10" ht="13.35" customHeight="1">
      <c r="B792" s="28" t="s">
        <v>3107</v>
      </c>
      <c r="C792" s="28"/>
      <c r="D792" s="28"/>
      <c r="E792" s="28"/>
      <c r="F792" s="28"/>
      <c r="G792" s="28"/>
      <c r="H792" s="28" t="s">
        <v>3108</v>
      </c>
      <c r="I792" s="28"/>
      <c r="J792" s="28"/>
    </row>
    <row r="794" spans="2:10" ht="13.35" customHeight="1">
      <c r="B794" s="3" t="s">
        <v>3099</v>
      </c>
      <c r="C794" s="4"/>
      <c r="D794" s="4" t="str">
        <f>VLOOKUP($J794,ASBVs!$A$2:$D$411,4,FALSE)</f>
        <v>220670</v>
      </c>
      <c r="E794" s="4"/>
      <c r="F794" s="4" t="str">
        <f>VLOOKUP($J794,ASBVs!$A$2:$H$411,8,FALSE)</f>
        <v>Twin</v>
      </c>
      <c r="G794" s="29" t="str">
        <f>VLOOKUP($J794,ASBVs!$A$2:$AF$411,32,FALSE)</f>
        <v>«««««</v>
      </c>
      <c r="H794" s="30"/>
      <c r="I794" s="5" t="s">
        <v>3100</v>
      </c>
      <c r="J794" s="6">
        <v>89</v>
      </c>
    </row>
    <row r="795" spans="2:10" ht="13.35" customHeight="1">
      <c r="B795" s="7" t="s">
        <v>3101</v>
      </c>
      <c r="C795" s="19" t="str">
        <f>VLOOKUP($J794,ASBVs!$A$2:$F$411,6,FALSE)</f>
        <v>210781</v>
      </c>
      <c r="D795" s="20"/>
      <c r="E795" s="20"/>
      <c r="F795" s="7" t="s">
        <v>3102</v>
      </c>
      <c r="G795" s="21">
        <f>VLOOKUP($J794,ASBVs!$A$2:$G$411,7,FALSE)</f>
        <v>44684</v>
      </c>
      <c r="H795" s="21"/>
      <c r="I795" s="21"/>
      <c r="J795" s="22"/>
    </row>
    <row r="796" spans="2:10" ht="13.35" customHeight="1">
      <c r="B796" s="8" t="s">
        <v>0</v>
      </c>
      <c r="C796" s="9" t="s">
        <v>6</v>
      </c>
      <c r="D796" s="9" t="s">
        <v>2667</v>
      </c>
      <c r="E796" s="9" t="s">
        <v>2</v>
      </c>
      <c r="F796" s="9" t="s">
        <v>1</v>
      </c>
      <c r="G796" s="8" t="s">
        <v>3</v>
      </c>
      <c r="H796" s="8" t="s">
        <v>4</v>
      </c>
      <c r="I796" s="8" t="s">
        <v>5</v>
      </c>
      <c r="J796" s="8" t="s">
        <v>7</v>
      </c>
    </row>
    <row r="797" spans="2:10" ht="13.35" customHeight="1">
      <c r="B797" s="10" t="str">
        <f>VLOOKUP($J794,ASBVs!$A$2:$AE$411,9,FALSE)</f>
        <v>0.40</v>
      </c>
      <c r="C797" s="10" t="str">
        <f>VLOOKUP($J794,ASBVs!$A$2:$AE$411,11,FALSE)</f>
        <v>9.47</v>
      </c>
      <c r="D797" s="10" t="str">
        <f>VLOOKUP($J794,ASBVs!$A$2:$AE$411,13,FALSE)</f>
        <v>14.10</v>
      </c>
      <c r="E797" s="10" t="str">
        <f>VLOOKUP($J794,ASBVs!$A$2:$AE$411,17,FALSE)</f>
        <v>0.04</v>
      </c>
      <c r="F797" s="10" t="str">
        <f>VLOOKUP($J794,ASBVs!$A$2:$AE$411,15,FALSE)</f>
        <v>3.40</v>
      </c>
      <c r="G797" s="10" t="str">
        <f>VLOOKUP($J794,ASBVs!$A$2:$AE$411,19,FALSE)</f>
        <v>3.28</v>
      </c>
      <c r="H797" s="10" t="str">
        <f>VLOOKUP($J794,ASBVs!$A$2:$AE$411,21,FALSE)</f>
        <v>-0.17</v>
      </c>
      <c r="I797" s="10" t="str">
        <f>VLOOKUP($J794,ASBVs!$A$2:$AE$411,23,FALSE)</f>
        <v>0.32</v>
      </c>
      <c r="J797" s="10" t="str">
        <f>VLOOKUP($J794,ASBVs!$A$2:$AE$411,25,FALSE)</f>
        <v>2.70</v>
      </c>
    </row>
    <row r="798" spans="2:10" ht="13.35" customHeight="1">
      <c r="B798" s="10" t="str">
        <f>VLOOKUP($J794,ASBVs!$A$2:$AB$411,10,FALSE)</f>
        <v>61</v>
      </c>
      <c r="C798" s="10" t="str">
        <f>VLOOKUP($J794,ASBVs!$A$2:$AB$411,12,FALSE)</f>
        <v>65</v>
      </c>
      <c r="D798" s="10" t="str">
        <f>VLOOKUP($J794,ASBVs!$A$2:$AB$411,14,FALSE)</f>
        <v>65</v>
      </c>
      <c r="E798" s="10" t="str">
        <f>VLOOKUP($J794,ASBVs!$A$2:$AB$411,18,FALSE)</f>
        <v>66</v>
      </c>
      <c r="F798" s="10" t="str">
        <f>VLOOKUP($J794,ASBVs!$A$2:$AB$411,16,FALSE)</f>
        <v>68</v>
      </c>
      <c r="G798" s="10" t="str">
        <f>VLOOKUP($J794,ASBVs!$A$2:$AB$411,20,FALSE)</f>
        <v>56</v>
      </c>
      <c r="H798" s="10" t="str">
        <f>VLOOKUP($J794,ASBVs!$A$2:$AB$411,22,FALSE)</f>
        <v>48</v>
      </c>
      <c r="I798" s="10" t="str">
        <f>VLOOKUP($J794,ASBVs!$A$2:$AB$411,24,FALSE)</f>
        <v>47</v>
      </c>
      <c r="J798" s="10" t="str">
        <f>VLOOKUP($J794,ASBVs!$A$2:$AB$411,26,FALSE)</f>
        <v>52</v>
      </c>
    </row>
    <row r="799" spans="2:10" ht="13.35" customHeight="1">
      <c r="B799" s="11" t="s">
        <v>3103</v>
      </c>
      <c r="C799" s="11" t="s">
        <v>3091</v>
      </c>
      <c r="D799" s="11" t="s">
        <v>3104</v>
      </c>
      <c r="E799" s="23" t="s">
        <v>2623</v>
      </c>
      <c r="F799" s="23"/>
      <c r="G799" s="24" t="s">
        <v>3105</v>
      </c>
      <c r="H799" s="25"/>
      <c r="I799" s="23" t="s">
        <v>3106</v>
      </c>
      <c r="J799" s="23"/>
    </row>
    <row r="800" spans="2:10" ht="13.35" customHeight="1">
      <c r="B800" s="10" t="str">
        <f>VLOOKUP($J794,ASBVs!$A$2:$AE$411,29,FALSE)</f>
        <v>2</v>
      </c>
      <c r="C800" s="10" t="str">
        <f>VLOOKUP($J794,ASBVs!$A$2:$AE$411,30,FALSE)</f>
        <v>2</v>
      </c>
      <c r="D800" s="10" t="str">
        <f>VLOOKUP($J794,ASBVs!$A$2:$AE$411,31,FALSE)</f>
        <v>2</v>
      </c>
      <c r="E800" s="26" t="str">
        <f>VLOOKUP($J794,ASBVs!$A$2:$B$411,2,FALSE)</f>
        <v>Dorset</v>
      </c>
      <c r="F800" s="26"/>
      <c r="G800" s="27" t="str">
        <f>VLOOKUP($J794,ASBVs!$A$2:$AB$411,27,FALSE)</f>
        <v>150.49</v>
      </c>
      <c r="H800" s="25"/>
      <c r="I800" s="27" t="str">
        <f>VLOOKUP($J794,ASBVs!$A$2:$AB$411,28,FALSE)</f>
        <v>153.28</v>
      </c>
      <c r="J800" s="25"/>
    </row>
    <row r="801" spans="2:10" ht="13.35" customHeight="1">
      <c r="B801" s="28" t="s">
        <v>3107</v>
      </c>
      <c r="C801" s="28"/>
      <c r="D801" s="28"/>
      <c r="E801" s="28"/>
      <c r="F801" s="28"/>
      <c r="G801" s="28"/>
      <c r="H801" s="28" t="s">
        <v>3108</v>
      </c>
      <c r="I801" s="28"/>
      <c r="J801" s="28"/>
    </row>
    <row r="803" spans="2:10" ht="13.35" customHeight="1">
      <c r="B803" s="3" t="s">
        <v>3099</v>
      </c>
      <c r="C803" s="4"/>
      <c r="D803" s="4" t="str">
        <f>VLOOKUP($J803,ASBVs!$A$2:$D$411,4,FALSE)</f>
        <v>220484</v>
      </c>
      <c r="E803" s="4"/>
      <c r="F803" s="4" t="str">
        <f>VLOOKUP($J803,ASBVs!$A$2:$H$411,8,FALSE)</f>
        <v>Twin</v>
      </c>
      <c r="G803" s="29" t="str">
        <f>VLOOKUP($J803,ASBVs!$A$2:$AF$411,32,FALSE)</f>
        <v>«««««</v>
      </c>
      <c r="H803" s="30"/>
      <c r="I803" s="5" t="s">
        <v>3100</v>
      </c>
      <c r="J803" s="6">
        <v>90</v>
      </c>
    </row>
    <row r="804" spans="2:10" ht="13.35" customHeight="1">
      <c r="B804" s="7" t="s">
        <v>3101</v>
      </c>
      <c r="C804" s="19" t="str">
        <f>VLOOKUP($J803,ASBVs!$A$2:$F$411,6,FALSE)</f>
        <v>210781</v>
      </c>
      <c r="D804" s="20"/>
      <c r="E804" s="20"/>
      <c r="F804" s="7" t="s">
        <v>3102</v>
      </c>
      <c r="G804" s="21">
        <f>VLOOKUP($J803,ASBVs!$A$2:$G$411,7,FALSE)</f>
        <v>44684</v>
      </c>
      <c r="H804" s="21"/>
      <c r="I804" s="21"/>
      <c r="J804" s="22"/>
    </row>
    <row r="805" spans="2:10" ht="13.35" customHeight="1">
      <c r="B805" s="8" t="s">
        <v>0</v>
      </c>
      <c r="C805" s="9" t="s">
        <v>6</v>
      </c>
      <c r="D805" s="9" t="s">
        <v>2667</v>
      </c>
      <c r="E805" s="9" t="s">
        <v>2</v>
      </c>
      <c r="F805" s="9" t="s">
        <v>1</v>
      </c>
      <c r="G805" s="8" t="s">
        <v>3</v>
      </c>
      <c r="H805" s="8" t="s">
        <v>4</v>
      </c>
      <c r="I805" s="8" t="s">
        <v>5</v>
      </c>
      <c r="J805" s="8" t="s">
        <v>7</v>
      </c>
    </row>
    <row r="806" spans="2:10" ht="13.35" customHeight="1">
      <c r="B806" s="10" t="str">
        <f>VLOOKUP($J803,ASBVs!$A$2:$AE$411,9,FALSE)</f>
        <v>0.52</v>
      </c>
      <c r="C806" s="10" t="str">
        <f>VLOOKUP($J803,ASBVs!$A$2:$AE$411,11,FALSE)</f>
        <v>10.39</v>
      </c>
      <c r="D806" s="10" t="str">
        <f>VLOOKUP($J803,ASBVs!$A$2:$AE$411,13,FALSE)</f>
        <v>15.02</v>
      </c>
      <c r="E806" s="10" t="str">
        <f>VLOOKUP($J803,ASBVs!$A$2:$AE$411,17,FALSE)</f>
        <v>-0.19</v>
      </c>
      <c r="F806" s="10" t="str">
        <f>VLOOKUP($J803,ASBVs!$A$2:$AE$411,15,FALSE)</f>
        <v>3.03</v>
      </c>
      <c r="G806" s="10" t="str">
        <f>VLOOKUP($J803,ASBVs!$A$2:$AE$411,19,FALSE)</f>
        <v>3.43</v>
      </c>
      <c r="H806" s="10" t="str">
        <f>VLOOKUP($J803,ASBVs!$A$2:$AE$411,21,FALSE)</f>
        <v>-0.12</v>
      </c>
      <c r="I806" s="10" t="str">
        <f>VLOOKUP($J803,ASBVs!$A$2:$AE$411,23,FALSE)</f>
        <v>0.27</v>
      </c>
      <c r="J806" s="10" t="str">
        <f>VLOOKUP($J803,ASBVs!$A$2:$AE$411,25,FALSE)</f>
        <v>2.54</v>
      </c>
    </row>
    <row r="807" spans="2:10" ht="13.35" customHeight="1">
      <c r="B807" s="10" t="str">
        <f>VLOOKUP($J803,ASBVs!$A$2:$AB$411,10,FALSE)</f>
        <v>60</v>
      </c>
      <c r="C807" s="10" t="str">
        <f>VLOOKUP($J803,ASBVs!$A$2:$AB$411,12,FALSE)</f>
        <v>65</v>
      </c>
      <c r="D807" s="10" t="str">
        <f>VLOOKUP($J803,ASBVs!$A$2:$AB$411,14,FALSE)</f>
        <v>65</v>
      </c>
      <c r="E807" s="10" t="str">
        <f>VLOOKUP($J803,ASBVs!$A$2:$AB$411,18,FALSE)</f>
        <v>65</v>
      </c>
      <c r="F807" s="10" t="str">
        <f>VLOOKUP($J803,ASBVs!$A$2:$AB$411,16,FALSE)</f>
        <v>67</v>
      </c>
      <c r="G807" s="10" t="str">
        <f>VLOOKUP($J803,ASBVs!$A$2:$AB$411,20,FALSE)</f>
        <v>55</v>
      </c>
      <c r="H807" s="10" t="str">
        <f>VLOOKUP($J803,ASBVs!$A$2:$AB$411,22,FALSE)</f>
        <v>46</v>
      </c>
      <c r="I807" s="10" t="str">
        <f>VLOOKUP($J803,ASBVs!$A$2:$AB$411,24,FALSE)</f>
        <v>46</v>
      </c>
      <c r="J807" s="10" t="str">
        <f>VLOOKUP($J803,ASBVs!$A$2:$AB$411,26,FALSE)</f>
        <v>51</v>
      </c>
    </row>
    <row r="808" spans="2:10" ht="13.35" customHeight="1">
      <c r="B808" s="11" t="s">
        <v>3103</v>
      </c>
      <c r="C808" s="11" t="s">
        <v>3091</v>
      </c>
      <c r="D808" s="11" t="s">
        <v>3104</v>
      </c>
      <c r="E808" s="23" t="s">
        <v>2623</v>
      </c>
      <c r="F808" s="23"/>
      <c r="G808" s="24" t="s">
        <v>3105</v>
      </c>
      <c r="H808" s="25"/>
      <c r="I808" s="23" t="s">
        <v>3106</v>
      </c>
      <c r="J808" s="23"/>
    </row>
    <row r="809" spans="2:10" ht="13.35" customHeight="1">
      <c r="B809" s="10" t="str">
        <f>VLOOKUP($J803,ASBVs!$A$2:$AE$411,29,FALSE)</f>
        <v>2</v>
      </c>
      <c r="C809" s="10" t="str">
        <f>VLOOKUP($J803,ASBVs!$A$2:$AE$411,30,FALSE)</f>
        <v>2</v>
      </c>
      <c r="D809" s="10" t="str">
        <f>VLOOKUP($J803,ASBVs!$A$2:$AE$411,31,FALSE)</f>
        <v>2</v>
      </c>
      <c r="E809" s="26" t="str">
        <f>VLOOKUP($J803,ASBVs!$A$2:$B$411,2,FALSE)</f>
        <v>Dorset</v>
      </c>
      <c r="F809" s="26"/>
      <c r="G809" s="27" t="str">
        <f>VLOOKUP($J803,ASBVs!$A$2:$AB$411,27,FALSE)</f>
        <v>151.00</v>
      </c>
      <c r="H809" s="25"/>
      <c r="I809" s="27" t="str">
        <f>VLOOKUP($J803,ASBVs!$A$2:$AB$411,28,FALSE)</f>
        <v>153.22</v>
      </c>
      <c r="J809" s="25"/>
    </row>
    <row r="810" spans="2:10" ht="13.35" customHeight="1">
      <c r="B810" s="28" t="s">
        <v>3107</v>
      </c>
      <c r="C810" s="28"/>
      <c r="D810" s="28"/>
      <c r="E810" s="28"/>
      <c r="F810" s="28"/>
      <c r="G810" s="28"/>
      <c r="H810" s="28" t="s">
        <v>3108</v>
      </c>
      <c r="I810" s="28"/>
      <c r="J810" s="28"/>
    </row>
    <row r="812" spans="2:10" ht="13.35" customHeight="1">
      <c r="B812" s="3" t="s">
        <v>3099</v>
      </c>
      <c r="C812" s="4"/>
      <c r="D812" s="4" t="str">
        <f>VLOOKUP($J812,ASBVs!$A$2:$D$411,4,FALSE)</f>
        <v>220781</v>
      </c>
      <c r="E812" s="4"/>
      <c r="F812" s="4" t="str">
        <f>VLOOKUP($J812,ASBVs!$A$2:$H$411,8,FALSE)</f>
        <v>Twin</v>
      </c>
      <c r="G812" s="29"/>
      <c r="H812" s="30"/>
      <c r="I812" s="5" t="s">
        <v>3100</v>
      </c>
      <c r="J812" s="6">
        <v>91</v>
      </c>
    </row>
    <row r="813" spans="2:10" ht="13.35" customHeight="1">
      <c r="B813" s="7" t="s">
        <v>3101</v>
      </c>
      <c r="C813" s="19" t="str">
        <f>VLOOKUP($J812,ASBVs!$A$2:$F$411,6,FALSE)</f>
        <v>210613</v>
      </c>
      <c r="D813" s="20"/>
      <c r="E813" s="20"/>
      <c r="F813" s="7" t="s">
        <v>3102</v>
      </c>
      <c r="G813" s="21">
        <f>VLOOKUP($J812,ASBVs!$A$2:$G$411,7,FALSE)</f>
        <v>44687</v>
      </c>
      <c r="H813" s="21"/>
      <c r="I813" s="21"/>
      <c r="J813" s="22"/>
    </row>
    <row r="814" spans="2:10" ht="13.35" customHeight="1">
      <c r="B814" s="8" t="s">
        <v>0</v>
      </c>
      <c r="C814" s="9" t="s">
        <v>6</v>
      </c>
      <c r="D814" s="9" t="s">
        <v>2667</v>
      </c>
      <c r="E814" s="9" t="s">
        <v>2</v>
      </c>
      <c r="F814" s="9" t="s">
        <v>1</v>
      </c>
      <c r="G814" s="8" t="s">
        <v>3</v>
      </c>
      <c r="H814" s="8" t="s">
        <v>4</v>
      </c>
      <c r="I814" s="8" t="s">
        <v>5</v>
      </c>
      <c r="J814" s="8" t="s">
        <v>7</v>
      </c>
    </row>
    <row r="815" spans="2:10" ht="13.35" customHeight="1">
      <c r="B815" s="10" t="str">
        <f>VLOOKUP($J812,ASBVs!$A$2:$AE$411,9,FALSE)</f>
        <v>0.60</v>
      </c>
      <c r="C815" s="10" t="str">
        <f>VLOOKUP($J812,ASBVs!$A$2:$AE$411,11,FALSE)</f>
        <v>11.20</v>
      </c>
      <c r="D815" s="10" t="str">
        <f>VLOOKUP($J812,ASBVs!$A$2:$AE$411,13,FALSE)</f>
        <v>16.44</v>
      </c>
      <c r="E815" s="10" t="str">
        <f>VLOOKUP($J812,ASBVs!$A$2:$AE$411,17,FALSE)</f>
        <v>-0.07</v>
      </c>
      <c r="F815" s="10" t="str">
        <f>VLOOKUP($J812,ASBVs!$A$2:$AE$411,15,FALSE)</f>
        <v>3.20</v>
      </c>
      <c r="G815" s="10" t="str">
        <f>VLOOKUP($J812,ASBVs!$A$2:$AE$411,19,FALSE)</f>
        <v>4.08</v>
      </c>
      <c r="H815" s="10" t="str">
        <f>VLOOKUP($J812,ASBVs!$A$2:$AE$411,21,FALSE)</f>
        <v>-0.38</v>
      </c>
      <c r="I815" s="10" t="str">
        <f>VLOOKUP($J812,ASBVs!$A$2:$AE$411,23,FALSE)</f>
        <v>3.06</v>
      </c>
      <c r="J815" s="10" t="str">
        <f>VLOOKUP($J812,ASBVs!$A$2:$AE$411,25,FALSE)</f>
        <v>2.58</v>
      </c>
    </row>
    <row r="816" spans="2:10" ht="13.35" customHeight="1">
      <c r="B816" s="10" t="str">
        <f>VLOOKUP($J812,ASBVs!$A$2:$AB$411,10,FALSE)</f>
        <v>68</v>
      </c>
      <c r="C816" s="10" t="str">
        <f>VLOOKUP($J812,ASBVs!$A$2:$AB$411,12,FALSE)</f>
        <v>70</v>
      </c>
      <c r="D816" s="10" t="str">
        <f>VLOOKUP($J812,ASBVs!$A$2:$AB$411,14,FALSE)</f>
        <v>69</v>
      </c>
      <c r="E816" s="10" t="str">
        <f>VLOOKUP($J812,ASBVs!$A$2:$AB$411,18,FALSE)</f>
        <v>69</v>
      </c>
      <c r="F816" s="10" t="str">
        <f>VLOOKUP($J812,ASBVs!$A$2:$AB$411,16,FALSE)</f>
        <v>70</v>
      </c>
      <c r="G816" s="10" t="str">
        <f>VLOOKUP($J812,ASBVs!$A$2:$AB$411,20,FALSE)</f>
        <v>62</v>
      </c>
      <c r="H816" s="10" t="str">
        <f>VLOOKUP($J812,ASBVs!$A$2:$AB$411,22,FALSE)</f>
        <v>57</v>
      </c>
      <c r="I816" s="10" t="str">
        <f>VLOOKUP($J812,ASBVs!$A$2:$AB$411,24,FALSE)</f>
        <v>56</v>
      </c>
      <c r="J816" s="10" t="str">
        <f>VLOOKUP($J812,ASBVs!$A$2:$AB$411,26,FALSE)</f>
        <v>60</v>
      </c>
    </row>
    <row r="817" spans="2:10" ht="13.35" customHeight="1">
      <c r="B817" s="11" t="s">
        <v>3103</v>
      </c>
      <c r="C817" s="11" t="s">
        <v>3091</v>
      </c>
      <c r="D817" s="11" t="s">
        <v>3104</v>
      </c>
      <c r="E817" s="23" t="s">
        <v>2623</v>
      </c>
      <c r="F817" s="23"/>
      <c r="G817" s="24" t="s">
        <v>3105</v>
      </c>
      <c r="H817" s="25"/>
      <c r="I817" s="23" t="s">
        <v>3106</v>
      </c>
      <c r="J817" s="23"/>
    </row>
    <row r="818" spans="2:10" ht="13.35" customHeight="1">
      <c r="B818" s="10" t="str">
        <f>VLOOKUP($J812,ASBVs!$A$2:$AE$411,29,FALSE)</f>
        <v>2</v>
      </c>
      <c r="C818" s="10" t="str">
        <f>VLOOKUP($J812,ASBVs!$A$2:$AE$411,30,FALSE)</f>
        <v>2</v>
      </c>
      <c r="D818" s="10" t="str">
        <f>VLOOKUP($J812,ASBVs!$A$2:$AE$411,31,FALSE)</f>
        <v>2</v>
      </c>
      <c r="E818" s="26" t="str">
        <f>VLOOKUP($J812,ASBVs!$A$2:$B$411,2,FALSE)</f>
        <v>Dorset</v>
      </c>
      <c r="F818" s="26"/>
      <c r="G818" s="27" t="str">
        <f>VLOOKUP($J812,ASBVs!$A$2:$AB$411,27,FALSE)</f>
        <v>147.87</v>
      </c>
      <c r="H818" s="25"/>
      <c r="I818" s="27" t="str">
        <f>VLOOKUP($J812,ASBVs!$A$2:$AB$411,28,FALSE)</f>
        <v>153.16</v>
      </c>
      <c r="J818" s="25"/>
    </row>
    <row r="819" spans="2:10" ht="13.35" customHeight="1">
      <c r="B819" s="28" t="s">
        <v>3107</v>
      </c>
      <c r="C819" s="28"/>
      <c r="D819" s="28"/>
      <c r="E819" s="28"/>
      <c r="F819" s="28"/>
      <c r="G819" s="28"/>
      <c r="H819" s="28" t="s">
        <v>3108</v>
      </c>
      <c r="I819" s="28"/>
      <c r="J819" s="28"/>
    </row>
    <row r="821" spans="2:10" ht="13.35" customHeight="1">
      <c r="B821" s="3" t="s">
        <v>3099</v>
      </c>
      <c r="C821" s="4"/>
      <c r="D821" s="4" t="str">
        <f>VLOOKUP($J821,ASBVs!$A$2:$D$411,4,FALSE)</f>
        <v>220069</v>
      </c>
      <c r="E821" s="4"/>
      <c r="F821" s="4" t="str">
        <f>VLOOKUP($J821,ASBVs!$A$2:$H$411,8,FALSE)</f>
        <v>Twin</v>
      </c>
      <c r="G821" s="29" t="str">
        <f>VLOOKUP($J821,ASBVs!$A$2:$AF$411,32,FALSE)</f>
        <v>«««««</v>
      </c>
      <c r="H821" s="30"/>
      <c r="I821" s="5" t="s">
        <v>3100</v>
      </c>
      <c r="J821" s="6">
        <v>92</v>
      </c>
    </row>
    <row r="822" spans="2:10" ht="13.35" customHeight="1">
      <c r="B822" s="7" t="s">
        <v>3101</v>
      </c>
      <c r="C822" s="19" t="str">
        <f>VLOOKUP($J821,ASBVs!$A$2:$F$411,6,FALSE)</f>
        <v>210743</v>
      </c>
      <c r="D822" s="20"/>
      <c r="E822" s="20"/>
      <c r="F822" s="7" t="s">
        <v>3102</v>
      </c>
      <c r="G822" s="21">
        <f>VLOOKUP($J821,ASBVs!$A$2:$G$411,7,FALSE)</f>
        <v>44676</v>
      </c>
      <c r="H822" s="21"/>
      <c r="I822" s="21"/>
      <c r="J822" s="22"/>
    </row>
    <row r="823" spans="2:10" ht="13.35" customHeight="1">
      <c r="B823" s="8" t="s">
        <v>0</v>
      </c>
      <c r="C823" s="9" t="s">
        <v>6</v>
      </c>
      <c r="D823" s="9" t="s">
        <v>2667</v>
      </c>
      <c r="E823" s="9" t="s">
        <v>2</v>
      </c>
      <c r="F823" s="9" t="s">
        <v>1</v>
      </c>
      <c r="G823" s="8" t="s">
        <v>3</v>
      </c>
      <c r="H823" s="8" t="s">
        <v>4</v>
      </c>
      <c r="I823" s="8" t="s">
        <v>5</v>
      </c>
      <c r="J823" s="8" t="s">
        <v>7</v>
      </c>
    </row>
    <row r="824" spans="2:10" ht="13.35" customHeight="1">
      <c r="B824" s="10" t="str">
        <f>VLOOKUP($J821,ASBVs!$A$2:$AE$411,9,FALSE)</f>
        <v>0.69</v>
      </c>
      <c r="C824" s="10" t="str">
        <f>VLOOKUP($J821,ASBVs!$A$2:$AE$411,11,FALSE)</f>
        <v>10.46</v>
      </c>
      <c r="D824" s="10" t="str">
        <f>VLOOKUP($J821,ASBVs!$A$2:$AE$411,13,FALSE)</f>
        <v>15.29</v>
      </c>
      <c r="E824" s="10" t="str">
        <f>VLOOKUP($J821,ASBVs!$A$2:$AE$411,17,FALSE)</f>
        <v>-0.05</v>
      </c>
      <c r="F824" s="10" t="str">
        <f>VLOOKUP($J821,ASBVs!$A$2:$AE$411,15,FALSE)</f>
        <v>3.44</v>
      </c>
      <c r="G824" s="10" t="str">
        <f>VLOOKUP($J821,ASBVs!$A$2:$AE$411,19,FALSE)</f>
        <v>3.60</v>
      </c>
      <c r="H824" s="10" t="str">
        <f>VLOOKUP($J821,ASBVs!$A$2:$AE$411,21,FALSE)</f>
        <v>-0.07</v>
      </c>
      <c r="I824" s="10" t="str">
        <f>VLOOKUP($J821,ASBVs!$A$2:$AE$411,23,FALSE)</f>
        <v>0.98</v>
      </c>
      <c r="J824" s="10" t="str">
        <f>VLOOKUP($J821,ASBVs!$A$2:$AE$411,25,FALSE)</f>
        <v>3.07</v>
      </c>
    </row>
    <row r="825" spans="2:10" ht="13.35" customHeight="1">
      <c r="B825" s="10" t="str">
        <f>VLOOKUP($J821,ASBVs!$A$2:$AB$411,10,FALSE)</f>
        <v>58</v>
      </c>
      <c r="C825" s="10" t="str">
        <f>VLOOKUP($J821,ASBVs!$A$2:$AB$411,12,FALSE)</f>
        <v>63</v>
      </c>
      <c r="D825" s="10" t="str">
        <f>VLOOKUP($J821,ASBVs!$A$2:$AB$411,14,FALSE)</f>
        <v>63</v>
      </c>
      <c r="E825" s="10" t="str">
        <f>VLOOKUP($J821,ASBVs!$A$2:$AB$411,18,FALSE)</f>
        <v>64</v>
      </c>
      <c r="F825" s="10" t="str">
        <f>VLOOKUP($J821,ASBVs!$A$2:$AB$411,16,FALSE)</f>
        <v>67</v>
      </c>
      <c r="G825" s="10" t="str">
        <f>VLOOKUP($J821,ASBVs!$A$2:$AB$411,20,FALSE)</f>
        <v>53</v>
      </c>
      <c r="H825" s="10" t="str">
        <f>VLOOKUP($J821,ASBVs!$A$2:$AB$411,22,FALSE)</f>
        <v>44</v>
      </c>
      <c r="I825" s="10" t="str">
        <f>VLOOKUP($J821,ASBVs!$A$2:$AB$411,24,FALSE)</f>
        <v>43</v>
      </c>
      <c r="J825" s="10" t="str">
        <f>VLOOKUP($J821,ASBVs!$A$2:$AB$411,26,FALSE)</f>
        <v>50</v>
      </c>
    </row>
    <row r="826" spans="2:10" ht="13.35" customHeight="1">
      <c r="B826" s="11" t="s">
        <v>3103</v>
      </c>
      <c r="C826" s="11" t="s">
        <v>3091</v>
      </c>
      <c r="D826" s="11" t="s">
        <v>3104</v>
      </c>
      <c r="E826" s="23" t="s">
        <v>2623</v>
      </c>
      <c r="F826" s="23"/>
      <c r="G826" s="24" t="s">
        <v>3105</v>
      </c>
      <c r="H826" s="25"/>
      <c r="I826" s="23" t="s">
        <v>3106</v>
      </c>
      <c r="J826" s="23"/>
    </row>
    <row r="827" spans="2:10" ht="13.35" customHeight="1">
      <c r="B827" s="10" t="str">
        <f>VLOOKUP($J821,ASBVs!$A$2:$AE$411,29,FALSE)</f>
        <v>2</v>
      </c>
      <c r="C827" s="10" t="str">
        <f>VLOOKUP($J821,ASBVs!$A$2:$AE$411,30,FALSE)</f>
        <v>2</v>
      </c>
      <c r="D827" s="10" t="str">
        <f>VLOOKUP($J821,ASBVs!$A$2:$AE$411,31,FALSE)</f>
        <v>2</v>
      </c>
      <c r="E827" s="26" t="str">
        <f>VLOOKUP($J821,ASBVs!$A$2:$B$411,2,FALSE)</f>
        <v>Dorset</v>
      </c>
      <c r="F827" s="26"/>
      <c r="G827" s="27" t="str">
        <f>VLOOKUP($J821,ASBVs!$A$2:$AB$411,27,FALSE)</f>
        <v>151.14</v>
      </c>
      <c r="H827" s="25"/>
      <c r="I827" s="27" t="str">
        <f>VLOOKUP($J821,ASBVs!$A$2:$AB$411,28,FALSE)</f>
        <v>152.77</v>
      </c>
      <c r="J827" s="25"/>
    </row>
    <row r="828" spans="2:10" ht="13.35" customHeight="1">
      <c r="B828" s="28" t="s">
        <v>3107</v>
      </c>
      <c r="C828" s="28"/>
      <c r="D828" s="28"/>
      <c r="E828" s="28"/>
      <c r="F828" s="28"/>
      <c r="G828" s="28"/>
      <c r="H828" s="28" t="s">
        <v>3108</v>
      </c>
      <c r="I828" s="28"/>
      <c r="J828" s="28"/>
    </row>
    <row r="830" spans="2:10" ht="13.35" customHeight="1">
      <c r="B830" s="3" t="s">
        <v>3099</v>
      </c>
      <c r="C830" s="4"/>
      <c r="D830" s="4" t="str">
        <f>VLOOKUP($J830,ASBVs!$A$2:$D$411,4,FALSE)</f>
        <v>220581</v>
      </c>
      <c r="E830" s="4"/>
      <c r="F830" s="4" t="str">
        <f>VLOOKUP($J830,ASBVs!$A$2:$H$411,8,FALSE)</f>
        <v>Twin</v>
      </c>
      <c r="G830" s="29"/>
      <c r="H830" s="30"/>
      <c r="I830" s="5" t="s">
        <v>3100</v>
      </c>
      <c r="J830" s="6">
        <v>93</v>
      </c>
    </row>
    <row r="831" spans="2:10" ht="13.35" customHeight="1">
      <c r="B831" s="7" t="s">
        <v>3101</v>
      </c>
      <c r="C831" s="19" t="str">
        <f>VLOOKUP($J830,ASBVs!$A$2:$F$411,6,FALSE)</f>
        <v>210216</v>
      </c>
      <c r="D831" s="20"/>
      <c r="E831" s="20"/>
      <c r="F831" s="7" t="s">
        <v>3102</v>
      </c>
      <c r="G831" s="21">
        <f>VLOOKUP($J830,ASBVs!$A$2:$G$411,7,FALSE)</f>
        <v>44683</v>
      </c>
      <c r="H831" s="21"/>
      <c r="I831" s="21"/>
      <c r="J831" s="22"/>
    </row>
    <row r="832" spans="2:10" ht="13.35" customHeight="1">
      <c r="B832" s="8" t="s">
        <v>0</v>
      </c>
      <c r="C832" s="9" t="s">
        <v>6</v>
      </c>
      <c r="D832" s="9" t="s">
        <v>2667</v>
      </c>
      <c r="E832" s="9" t="s">
        <v>2</v>
      </c>
      <c r="F832" s="9" t="s">
        <v>1</v>
      </c>
      <c r="G832" s="8" t="s">
        <v>3</v>
      </c>
      <c r="H832" s="8" t="s">
        <v>4</v>
      </c>
      <c r="I832" s="8" t="s">
        <v>5</v>
      </c>
      <c r="J832" s="8" t="s">
        <v>7</v>
      </c>
    </row>
    <row r="833" spans="2:10" ht="13.35" customHeight="1">
      <c r="B833" s="10" t="str">
        <f>VLOOKUP($J830,ASBVs!$A$2:$AE$411,9,FALSE)</f>
        <v>0.67</v>
      </c>
      <c r="C833" s="10" t="str">
        <f>VLOOKUP($J830,ASBVs!$A$2:$AE$411,11,FALSE)</f>
        <v>10.09</v>
      </c>
      <c r="D833" s="10" t="str">
        <f>VLOOKUP($J830,ASBVs!$A$2:$AE$411,13,FALSE)</f>
        <v>15.71</v>
      </c>
      <c r="E833" s="10" t="str">
        <f>VLOOKUP($J830,ASBVs!$A$2:$AE$411,17,FALSE)</f>
        <v>-0.51</v>
      </c>
      <c r="F833" s="10" t="str">
        <f>VLOOKUP($J830,ASBVs!$A$2:$AE$411,15,FALSE)</f>
        <v>2.82</v>
      </c>
      <c r="G833" s="10" t="str">
        <f>VLOOKUP($J830,ASBVs!$A$2:$AE$411,19,FALSE)</f>
        <v>4.13</v>
      </c>
      <c r="H833" s="10" t="str">
        <f>VLOOKUP($J830,ASBVs!$A$2:$AE$411,21,FALSE)</f>
        <v>-0.64</v>
      </c>
      <c r="I833" s="10" t="str">
        <f>VLOOKUP($J830,ASBVs!$A$2:$AE$411,23,FALSE)</f>
        <v>1.71</v>
      </c>
      <c r="J833" s="10" t="str">
        <f>VLOOKUP($J830,ASBVs!$A$2:$AE$411,25,FALSE)</f>
        <v>2.67</v>
      </c>
    </row>
    <row r="834" spans="2:10" ht="13.35" customHeight="1">
      <c r="B834" s="10" t="str">
        <f>VLOOKUP($J830,ASBVs!$A$2:$AB$411,10,FALSE)</f>
        <v>60</v>
      </c>
      <c r="C834" s="10" t="str">
        <f>VLOOKUP($J830,ASBVs!$A$2:$AB$411,12,FALSE)</f>
        <v>65</v>
      </c>
      <c r="D834" s="10" t="str">
        <f>VLOOKUP($J830,ASBVs!$A$2:$AB$411,14,FALSE)</f>
        <v>65</v>
      </c>
      <c r="E834" s="10" t="str">
        <f>VLOOKUP($J830,ASBVs!$A$2:$AB$411,18,FALSE)</f>
        <v>66</v>
      </c>
      <c r="F834" s="10" t="str">
        <f>VLOOKUP($J830,ASBVs!$A$2:$AB$411,16,FALSE)</f>
        <v>68</v>
      </c>
      <c r="G834" s="10" t="str">
        <f>VLOOKUP($J830,ASBVs!$A$2:$AB$411,20,FALSE)</f>
        <v>56</v>
      </c>
      <c r="H834" s="10" t="str">
        <f>VLOOKUP($J830,ASBVs!$A$2:$AB$411,22,FALSE)</f>
        <v>47</v>
      </c>
      <c r="I834" s="10" t="str">
        <f>VLOOKUP($J830,ASBVs!$A$2:$AB$411,24,FALSE)</f>
        <v>47</v>
      </c>
      <c r="J834" s="10" t="str">
        <f>VLOOKUP($J830,ASBVs!$A$2:$AB$411,26,FALSE)</f>
        <v>52</v>
      </c>
    </row>
    <row r="835" spans="2:10" ht="13.35" customHeight="1">
      <c r="B835" s="11" t="s">
        <v>3103</v>
      </c>
      <c r="C835" s="11" t="s">
        <v>3091</v>
      </c>
      <c r="D835" s="11" t="s">
        <v>3104</v>
      </c>
      <c r="E835" s="23" t="s">
        <v>2623</v>
      </c>
      <c r="F835" s="23"/>
      <c r="G835" s="24" t="s">
        <v>3105</v>
      </c>
      <c r="H835" s="25"/>
      <c r="I835" s="23" t="s">
        <v>3106</v>
      </c>
      <c r="J835" s="23"/>
    </row>
    <row r="836" spans="2:10" ht="13.35" customHeight="1">
      <c r="B836" s="10" t="str">
        <f>VLOOKUP($J830,ASBVs!$A$2:$AE$411,29,FALSE)</f>
        <v>2</v>
      </c>
      <c r="C836" s="10" t="str">
        <f>VLOOKUP($J830,ASBVs!$A$2:$AE$411,30,FALSE)</f>
        <v>1</v>
      </c>
      <c r="D836" s="10" t="str">
        <f>VLOOKUP($J830,ASBVs!$A$2:$AE$411,31,FALSE)</f>
        <v>2</v>
      </c>
      <c r="E836" s="26" t="str">
        <f>VLOOKUP($J830,ASBVs!$A$2:$B$411,2,FALSE)</f>
        <v>Dorset</v>
      </c>
      <c r="F836" s="26"/>
      <c r="G836" s="27" t="str">
        <f>VLOOKUP($J830,ASBVs!$A$2:$AB$411,27,FALSE)</f>
        <v>144.13</v>
      </c>
      <c r="H836" s="25"/>
      <c r="I836" s="27" t="str">
        <f>VLOOKUP($J830,ASBVs!$A$2:$AB$411,28,FALSE)</f>
        <v>152.18</v>
      </c>
      <c r="J836" s="25"/>
    </row>
    <row r="837" spans="2:10" ht="13.35" customHeight="1">
      <c r="B837" s="28" t="s">
        <v>3107</v>
      </c>
      <c r="C837" s="28"/>
      <c r="D837" s="28"/>
      <c r="E837" s="28"/>
      <c r="F837" s="28"/>
      <c r="G837" s="28"/>
      <c r="H837" s="28" t="s">
        <v>3108</v>
      </c>
      <c r="I837" s="28"/>
      <c r="J837" s="28"/>
    </row>
    <row r="839" spans="2:10" ht="13.35" customHeight="1">
      <c r="B839" s="3" t="s">
        <v>3099</v>
      </c>
      <c r="C839" s="4"/>
      <c r="D839" s="4" t="str">
        <f>VLOOKUP($J839,ASBVs!$A$2:$D$411,4,FALSE)</f>
        <v>220232</v>
      </c>
      <c r="E839" s="4"/>
      <c r="F839" s="4" t="str">
        <f>VLOOKUP($J839,ASBVs!$A$2:$H$411,8,FALSE)</f>
        <v>Twin</v>
      </c>
      <c r="G839" s="29"/>
      <c r="H839" s="30"/>
      <c r="I839" s="5" t="s">
        <v>3100</v>
      </c>
      <c r="J839" s="6">
        <v>94</v>
      </c>
    </row>
    <row r="840" spans="2:10" ht="13.35" customHeight="1">
      <c r="B840" s="7" t="s">
        <v>3101</v>
      </c>
      <c r="C840" s="19" t="str">
        <f>VLOOKUP($J839,ASBVs!$A$2:$F$411,6,FALSE)</f>
        <v>210216</v>
      </c>
      <c r="D840" s="20"/>
      <c r="E840" s="20"/>
      <c r="F840" s="7" t="s">
        <v>3102</v>
      </c>
      <c r="G840" s="21">
        <f>VLOOKUP($J839,ASBVs!$A$2:$G$411,7,FALSE)</f>
        <v>44680</v>
      </c>
      <c r="H840" s="21"/>
      <c r="I840" s="21"/>
      <c r="J840" s="22"/>
    </row>
    <row r="841" spans="2:10" ht="13.35" customHeight="1">
      <c r="B841" s="8" t="s">
        <v>0</v>
      </c>
      <c r="C841" s="9" t="s">
        <v>6</v>
      </c>
      <c r="D841" s="9" t="s">
        <v>2667</v>
      </c>
      <c r="E841" s="9" t="s">
        <v>2</v>
      </c>
      <c r="F841" s="9" t="s">
        <v>1</v>
      </c>
      <c r="G841" s="8" t="s">
        <v>3</v>
      </c>
      <c r="H841" s="8" t="s">
        <v>4</v>
      </c>
      <c r="I841" s="8" t="s">
        <v>5</v>
      </c>
      <c r="J841" s="8" t="s">
        <v>7</v>
      </c>
    </row>
    <row r="842" spans="2:10" ht="13.35" customHeight="1">
      <c r="B842" s="10" t="str">
        <f>VLOOKUP($J839,ASBVs!$A$2:$AE$411,9,FALSE)</f>
        <v>0.50</v>
      </c>
      <c r="C842" s="10" t="str">
        <f>VLOOKUP($J839,ASBVs!$A$2:$AE$411,11,FALSE)</f>
        <v>9.98</v>
      </c>
      <c r="D842" s="10" t="str">
        <f>VLOOKUP($J839,ASBVs!$A$2:$AE$411,13,FALSE)</f>
        <v>15.65</v>
      </c>
      <c r="E842" s="10" t="str">
        <f>VLOOKUP($J839,ASBVs!$A$2:$AE$411,17,FALSE)</f>
        <v>0.55</v>
      </c>
      <c r="F842" s="10" t="str">
        <f>VLOOKUP($J839,ASBVs!$A$2:$AE$411,15,FALSE)</f>
        <v>3.66</v>
      </c>
      <c r="G842" s="10" t="str">
        <f>VLOOKUP($J839,ASBVs!$A$2:$AE$411,19,FALSE)</f>
        <v>3.17</v>
      </c>
      <c r="H842" s="10" t="str">
        <f>VLOOKUP($J839,ASBVs!$A$2:$AE$411,21,FALSE)</f>
        <v>-0.40</v>
      </c>
      <c r="I842" s="10" t="str">
        <f>VLOOKUP($J839,ASBVs!$A$2:$AE$411,23,FALSE)</f>
        <v>1.30</v>
      </c>
      <c r="J842" s="10" t="str">
        <f>VLOOKUP($J839,ASBVs!$A$2:$AE$411,25,FALSE)</f>
        <v>3.18</v>
      </c>
    </row>
    <row r="843" spans="2:10" ht="13.35" customHeight="1">
      <c r="B843" s="10" t="str">
        <f>VLOOKUP($J839,ASBVs!$A$2:$AB$411,10,FALSE)</f>
        <v>60</v>
      </c>
      <c r="C843" s="10" t="str">
        <f>VLOOKUP($J839,ASBVs!$A$2:$AB$411,12,FALSE)</f>
        <v>65</v>
      </c>
      <c r="D843" s="10" t="str">
        <f>VLOOKUP($J839,ASBVs!$A$2:$AB$411,14,FALSE)</f>
        <v>65</v>
      </c>
      <c r="E843" s="10" t="str">
        <f>VLOOKUP($J839,ASBVs!$A$2:$AB$411,18,FALSE)</f>
        <v>66</v>
      </c>
      <c r="F843" s="10" t="str">
        <f>VLOOKUP($J839,ASBVs!$A$2:$AB$411,16,FALSE)</f>
        <v>68</v>
      </c>
      <c r="G843" s="10" t="str">
        <f>VLOOKUP($J839,ASBVs!$A$2:$AB$411,20,FALSE)</f>
        <v>56</v>
      </c>
      <c r="H843" s="10" t="str">
        <f>VLOOKUP($J839,ASBVs!$A$2:$AB$411,22,FALSE)</f>
        <v>46</v>
      </c>
      <c r="I843" s="10" t="str">
        <f>VLOOKUP($J839,ASBVs!$A$2:$AB$411,24,FALSE)</f>
        <v>46</v>
      </c>
      <c r="J843" s="10" t="str">
        <f>VLOOKUP($J839,ASBVs!$A$2:$AB$411,26,FALSE)</f>
        <v>52</v>
      </c>
    </row>
    <row r="844" spans="2:10" ht="13.35" customHeight="1">
      <c r="B844" s="11" t="s">
        <v>3103</v>
      </c>
      <c r="C844" s="11" t="s">
        <v>3091</v>
      </c>
      <c r="D844" s="11" t="s">
        <v>3104</v>
      </c>
      <c r="E844" s="23" t="s">
        <v>2623</v>
      </c>
      <c r="F844" s="23"/>
      <c r="G844" s="24" t="s">
        <v>3105</v>
      </c>
      <c r="H844" s="25"/>
      <c r="I844" s="23" t="s">
        <v>3106</v>
      </c>
      <c r="J844" s="23"/>
    </row>
    <row r="845" spans="2:10" ht="13.35" customHeight="1">
      <c r="B845" s="10" t="str">
        <f>VLOOKUP($J839,ASBVs!$A$2:$AE$411,29,FALSE)</f>
        <v>1</v>
      </c>
      <c r="C845" s="10" t="str">
        <f>VLOOKUP($J839,ASBVs!$A$2:$AE$411,30,FALSE)</f>
        <v>3</v>
      </c>
      <c r="D845" s="10" t="str">
        <f>VLOOKUP($J839,ASBVs!$A$2:$AE$411,31,FALSE)</f>
        <v>2</v>
      </c>
      <c r="E845" s="26" t="str">
        <f>VLOOKUP($J839,ASBVs!$A$2:$B$411,2,FALSE)</f>
        <v>Dorset</v>
      </c>
      <c r="F845" s="26"/>
      <c r="G845" s="27" t="str">
        <f>VLOOKUP($J839,ASBVs!$A$2:$AB$411,27,FALSE)</f>
        <v>146.32</v>
      </c>
      <c r="H845" s="25"/>
      <c r="I845" s="27" t="str">
        <f>VLOOKUP($J839,ASBVs!$A$2:$AB$411,28,FALSE)</f>
        <v>151.82</v>
      </c>
      <c r="J845" s="25"/>
    </row>
    <row r="846" spans="2:10" ht="13.35" customHeight="1">
      <c r="B846" s="28" t="s">
        <v>3107</v>
      </c>
      <c r="C846" s="28"/>
      <c r="D846" s="28"/>
      <c r="E846" s="28"/>
      <c r="F846" s="28"/>
      <c r="G846" s="28"/>
      <c r="H846" s="28" t="s">
        <v>3108</v>
      </c>
      <c r="I846" s="28"/>
      <c r="J846" s="28"/>
    </row>
    <row r="848" spans="2:10" ht="13.35" customHeight="1">
      <c r="B848" s="3" t="s">
        <v>3099</v>
      </c>
      <c r="C848" s="4"/>
      <c r="D848" s="4" t="str">
        <f>VLOOKUP($J848,ASBVs!$A$2:$D$411,4,FALSE)</f>
        <v>220832</v>
      </c>
      <c r="E848" s="4"/>
      <c r="F848" s="4" t="str">
        <f>VLOOKUP($J848,ASBVs!$A$2:$H$411,8,FALSE)</f>
        <v>Twin</v>
      </c>
      <c r="G848" s="29"/>
      <c r="H848" s="30"/>
      <c r="I848" s="5" t="s">
        <v>3100</v>
      </c>
      <c r="J848" s="6">
        <v>95</v>
      </c>
    </row>
    <row r="849" spans="2:10" ht="13.35" customHeight="1">
      <c r="B849" s="7" t="s">
        <v>3101</v>
      </c>
      <c r="C849" s="19" t="str">
        <f>VLOOKUP($J848,ASBVs!$A$2:$F$411,6,FALSE)</f>
        <v>200887</v>
      </c>
      <c r="D849" s="20"/>
      <c r="E849" s="20"/>
      <c r="F849" s="7" t="s">
        <v>3102</v>
      </c>
      <c r="G849" s="21">
        <f>VLOOKUP($J848,ASBVs!$A$2:$G$411,7,FALSE)</f>
        <v>44686</v>
      </c>
      <c r="H849" s="21"/>
      <c r="I849" s="21"/>
      <c r="J849" s="22"/>
    </row>
    <row r="850" spans="2:10" ht="13.35" customHeight="1">
      <c r="B850" s="8" t="s">
        <v>0</v>
      </c>
      <c r="C850" s="9" t="s">
        <v>6</v>
      </c>
      <c r="D850" s="9" t="s">
        <v>2667</v>
      </c>
      <c r="E850" s="9" t="s">
        <v>2</v>
      </c>
      <c r="F850" s="9" t="s">
        <v>1</v>
      </c>
      <c r="G850" s="8" t="s">
        <v>3</v>
      </c>
      <c r="H850" s="8" t="s">
        <v>4</v>
      </c>
      <c r="I850" s="8" t="s">
        <v>5</v>
      </c>
      <c r="J850" s="8" t="s">
        <v>7</v>
      </c>
    </row>
    <row r="851" spans="2:10" ht="13.35" customHeight="1">
      <c r="B851" s="10" t="str">
        <f>VLOOKUP($J848,ASBVs!$A$2:$AE$411,9,FALSE)</f>
        <v>0.48</v>
      </c>
      <c r="C851" s="10" t="str">
        <f>VLOOKUP($J848,ASBVs!$A$2:$AE$411,11,FALSE)</f>
        <v>10.28</v>
      </c>
      <c r="D851" s="10" t="str">
        <f>VLOOKUP($J848,ASBVs!$A$2:$AE$411,13,FALSE)</f>
        <v>15.48</v>
      </c>
      <c r="E851" s="10" t="str">
        <f>VLOOKUP($J848,ASBVs!$A$2:$AE$411,17,FALSE)</f>
        <v>-0.55</v>
      </c>
      <c r="F851" s="10" t="str">
        <f>VLOOKUP($J848,ASBVs!$A$2:$AE$411,15,FALSE)</f>
        <v>2.62</v>
      </c>
      <c r="G851" s="10" t="str">
        <f>VLOOKUP($J848,ASBVs!$A$2:$AE$411,19,FALSE)</f>
        <v>3.95</v>
      </c>
      <c r="H851" s="10" t="str">
        <f>VLOOKUP($J848,ASBVs!$A$2:$AE$411,21,FALSE)</f>
        <v>-0.33</v>
      </c>
      <c r="I851" s="10" t="str">
        <f>VLOOKUP($J848,ASBVs!$A$2:$AE$411,23,FALSE)</f>
        <v>1.61</v>
      </c>
      <c r="J851" s="10" t="str">
        <f>VLOOKUP($J848,ASBVs!$A$2:$AE$411,25,FALSE)</f>
        <v>2.68</v>
      </c>
    </row>
    <row r="852" spans="2:10" ht="13.35" customHeight="1">
      <c r="B852" s="10" t="str">
        <f>VLOOKUP($J848,ASBVs!$A$2:$AB$411,10,FALSE)</f>
        <v>62</v>
      </c>
      <c r="C852" s="10" t="str">
        <f>VLOOKUP($J848,ASBVs!$A$2:$AB$411,12,FALSE)</f>
        <v>66</v>
      </c>
      <c r="D852" s="10" t="str">
        <f>VLOOKUP($J848,ASBVs!$A$2:$AB$411,14,FALSE)</f>
        <v>67</v>
      </c>
      <c r="E852" s="10" t="str">
        <f>VLOOKUP($J848,ASBVs!$A$2:$AB$411,18,FALSE)</f>
        <v>67</v>
      </c>
      <c r="F852" s="10" t="str">
        <f>VLOOKUP($J848,ASBVs!$A$2:$AB$411,16,FALSE)</f>
        <v>69</v>
      </c>
      <c r="G852" s="10" t="str">
        <f>VLOOKUP($J848,ASBVs!$A$2:$AB$411,20,FALSE)</f>
        <v>58</v>
      </c>
      <c r="H852" s="10" t="str">
        <f>VLOOKUP($J848,ASBVs!$A$2:$AB$411,22,FALSE)</f>
        <v>50</v>
      </c>
      <c r="I852" s="10" t="str">
        <f>VLOOKUP($J848,ASBVs!$A$2:$AB$411,24,FALSE)</f>
        <v>48</v>
      </c>
      <c r="J852" s="10" t="str">
        <f>VLOOKUP($J848,ASBVs!$A$2:$AB$411,26,FALSE)</f>
        <v>53</v>
      </c>
    </row>
    <row r="853" spans="2:10" ht="13.35" customHeight="1">
      <c r="B853" s="11" t="s">
        <v>3103</v>
      </c>
      <c r="C853" s="11" t="s">
        <v>3091</v>
      </c>
      <c r="D853" s="11" t="s">
        <v>3104</v>
      </c>
      <c r="E853" s="23" t="s">
        <v>2623</v>
      </c>
      <c r="F853" s="23"/>
      <c r="G853" s="24" t="s">
        <v>3105</v>
      </c>
      <c r="H853" s="25"/>
      <c r="I853" s="23" t="s">
        <v>3106</v>
      </c>
      <c r="J853" s="23"/>
    </row>
    <row r="854" spans="2:10" ht="13.35" customHeight="1">
      <c r="B854" s="10" t="str">
        <f>VLOOKUP($J848,ASBVs!$A$2:$AE$411,29,FALSE)</f>
        <v>2</v>
      </c>
      <c r="C854" s="10" t="str">
        <f>VLOOKUP($J848,ASBVs!$A$2:$AE$411,30,FALSE)</f>
        <v>1</v>
      </c>
      <c r="D854" s="10" t="str">
        <f>VLOOKUP($J848,ASBVs!$A$2:$AE$411,31,FALSE)</f>
        <v>2</v>
      </c>
      <c r="E854" s="26" t="str">
        <f>VLOOKUP($J848,ASBVs!$A$2:$B$411,2,FALSE)</f>
        <v>Dorset</v>
      </c>
      <c r="F854" s="26"/>
      <c r="G854" s="27" t="str">
        <f>VLOOKUP($J848,ASBVs!$A$2:$AB$411,27,FALSE)</f>
        <v>146.91</v>
      </c>
      <c r="H854" s="25"/>
      <c r="I854" s="27" t="str">
        <f>VLOOKUP($J848,ASBVs!$A$2:$AB$411,28,FALSE)</f>
        <v>151.47</v>
      </c>
      <c r="J854" s="25"/>
    </row>
    <row r="855" spans="2:10" ht="13.35" customHeight="1">
      <c r="B855" s="28" t="s">
        <v>3107</v>
      </c>
      <c r="C855" s="28"/>
      <c r="D855" s="28"/>
      <c r="E855" s="28"/>
      <c r="F855" s="28"/>
      <c r="G855" s="28"/>
      <c r="H855" s="28" t="s">
        <v>3108</v>
      </c>
      <c r="I855" s="28"/>
      <c r="J855" s="28"/>
    </row>
    <row r="857" spans="2:10" ht="13.35" customHeight="1">
      <c r="B857" s="3" t="s">
        <v>3099</v>
      </c>
      <c r="C857" s="4"/>
      <c r="D857" s="4" t="str">
        <f>VLOOKUP($J857,ASBVs!$A$2:$D$411,4,FALSE)</f>
        <v>220229</v>
      </c>
      <c r="E857" s="4"/>
      <c r="F857" s="4" t="str">
        <f>VLOOKUP($J857,ASBVs!$A$2:$H$411,8,FALSE)</f>
        <v>Twin</v>
      </c>
      <c r="G857" s="29" t="str">
        <f>VLOOKUP($J857,ASBVs!$A$2:$AF$411,32,FALSE)</f>
        <v>«««««</v>
      </c>
      <c r="H857" s="30"/>
      <c r="I857" s="5" t="s">
        <v>3100</v>
      </c>
      <c r="J857" s="6">
        <v>96</v>
      </c>
    </row>
    <row r="858" spans="2:10" ht="13.35" customHeight="1">
      <c r="B858" s="7" t="s">
        <v>3101</v>
      </c>
      <c r="C858" s="19" t="str">
        <f>VLOOKUP($J857,ASBVs!$A$2:$F$411,6,FALSE)</f>
        <v>201040</v>
      </c>
      <c r="D858" s="20"/>
      <c r="E858" s="20"/>
      <c r="F858" s="7" t="s">
        <v>3102</v>
      </c>
      <c r="G858" s="21">
        <f>VLOOKUP($J857,ASBVs!$A$2:$G$411,7,FALSE)</f>
        <v>44680</v>
      </c>
      <c r="H858" s="21"/>
      <c r="I858" s="21"/>
      <c r="J858" s="22"/>
    </row>
    <row r="859" spans="2:10" ht="13.35" customHeight="1">
      <c r="B859" s="8" t="s">
        <v>0</v>
      </c>
      <c r="C859" s="9" t="s">
        <v>6</v>
      </c>
      <c r="D859" s="9" t="s">
        <v>2667</v>
      </c>
      <c r="E859" s="9" t="s">
        <v>2</v>
      </c>
      <c r="F859" s="9" t="s">
        <v>1</v>
      </c>
      <c r="G859" s="8" t="s">
        <v>3</v>
      </c>
      <c r="H859" s="8" t="s">
        <v>4</v>
      </c>
      <c r="I859" s="8" t="s">
        <v>5</v>
      </c>
      <c r="J859" s="8" t="s">
        <v>7</v>
      </c>
    </row>
    <row r="860" spans="2:10" ht="13.35" customHeight="1">
      <c r="B860" s="10" t="str">
        <f>VLOOKUP($J857,ASBVs!$A$2:$AE$411,9,FALSE)</f>
        <v>0.51</v>
      </c>
      <c r="C860" s="10" t="str">
        <f>VLOOKUP($J857,ASBVs!$A$2:$AE$411,11,FALSE)</f>
        <v>10.31</v>
      </c>
      <c r="D860" s="10" t="str">
        <f>VLOOKUP($J857,ASBVs!$A$2:$AE$411,13,FALSE)</f>
        <v>14.65</v>
      </c>
      <c r="E860" s="10" t="str">
        <f>VLOOKUP($J857,ASBVs!$A$2:$AE$411,17,FALSE)</f>
        <v>-0.02</v>
      </c>
      <c r="F860" s="10" t="str">
        <f>VLOOKUP($J857,ASBVs!$A$2:$AE$411,15,FALSE)</f>
        <v>3.15</v>
      </c>
      <c r="G860" s="10" t="str">
        <f>VLOOKUP($J857,ASBVs!$A$2:$AE$411,19,FALSE)</f>
        <v>3.52</v>
      </c>
      <c r="H860" s="10" t="str">
        <f>VLOOKUP($J857,ASBVs!$A$2:$AE$411,21,FALSE)</f>
        <v>-0.16</v>
      </c>
      <c r="I860" s="10" t="str">
        <f>VLOOKUP($J857,ASBVs!$A$2:$AE$411,23,FALSE)</f>
        <v>1.19</v>
      </c>
      <c r="J860" s="10" t="str">
        <f>VLOOKUP($J857,ASBVs!$A$2:$AE$411,25,FALSE)</f>
        <v>2.62</v>
      </c>
    </row>
    <row r="861" spans="2:10" ht="13.35" customHeight="1">
      <c r="B861" s="10" t="str">
        <f>VLOOKUP($J857,ASBVs!$A$2:$AB$411,10,FALSE)</f>
        <v>62</v>
      </c>
      <c r="C861" s="10" t="str">
        <f>VLOOKUP($J857,ASBVs!$A$2:$AB$411,12,FALSE)</f>
        <v>66</v>
      </c>
      <c r="D861" s="10" t="str">
        <f>VLOOKUP($J857,ASBVs!$A$2:$AB$411,14,FALSE)</f>
        <v>66</v>
      </c>
      <c r="E861" s="10" t="str">
        <f>VLOOKUP($J857,ASBVs!$A$2:$AB$411,18,FALSE)</f>
        <v>67</v>
      </c>
      <c r="F861" s="10" t="str">
        <f>VLOOKUP($J857,ASBVs!$A$2:$AB$411,16,FALSE)</f>
        <v>70</v>
      </c>
      <c r="G861" s="10" t="str">
        <f>VLOOKUP($J857,ASBVs!$A$2:$AB$411,20,FALSE)</f>
        <v>57</v>
      </c>
      <c r="H861" s="10" t="str">
        <f>VLOOKUP($J857,ASBVs!$A$2:$AB$411,22,FALSE)</f>
        <v>48</v>
      </c>
      <c r="I861" s="10" t="str">
        <f>VLOOKUP($J857,ASBVs!$A$2:$AB$411,24,FALSE)</f>
        <v>47</v>
      </c>
      <c r="J861" s="10" t="str">
        <f>VLOOKUP($J857,ASBVs!$A$2:$AB$411,26,FALSE)</f>
        <v>53</v>
      </c>
    </row>
    <row r="862" spans="2:10" ht="13.35" customHeight="1">
      <c r="B862" s="11" t="s">
        <v>3103</v>
      </c>
      <c r="C862" s="11" t="s">
        <v>3091</v>
      </c>
      <c r="D862" s="11" t="s">
        <v>3104</v>
      </c>
      <c r="E862" s="23" t="s">
        <v>2623</v>
      </c>
      <c r="F862" s="23"/>
      <c r="G862" s="24" t="s">
        <v>3105</v>
      </c>
      <c r="H862" s="25"/>
      <c r="I862" s="23" t="s">
        <v>3106</v>
      </c>
      <c r="J862" s="23"/>
    </row>
    <row r="863" spans="2:10" ht="13.35" customHeight="1">
      <c r="B863" s="10" t="str">
        <f>VLOOKUP($J857,ASBVs!$A$2:$AE$411,29,FALSE)</f>
        <v>2</v>
      </c>
      <c r="C863" s="10" t="str">
        <f>VLOOKUP($J857,ASBVs!$A$2:$AE$411,30,FALSE)</f>
        <v>2</v>
      </c>
      <c r="D863" s="10" t="str">
        <f>VLOOKUP($J857,ASBVs!$A$2:$AE$411,31,FALSE)</f>
        <v>2</v>
      </c>
      <c r="E863" s="26" t="str">
        <f>VLOOKUP($J857,ASBVs!$A$2:$B$411,2,FALSE)</f>
        <v>Dorset</v>
      </c>
      <c r="F863" s="26"/>
      <c r="G863" s="27" t="str">
        <f>VLOOKUP($J857,ASBVs!$A$2:$AB$411,27,FALSE)</f>
        <v>148.40</v>
      </c>
      <c r="H863" s="25"/>
      <c r="I863" s="27" t="str">
        <f>VLOOKUP($J857,ASBVs!$A$2:$AB$411,28,FALSE)</f>
        <v>151.07</v>
      </c>
      <c r="J863" s="25"/>
    </row>
    <row r="864" spans="2:10" ht="13.35" customHeight="1">
      <c r="B864" s="28" t="s">
        <v>3107</v>
      </c>
      <c r="C864" s="28"/>
      <c r="D864" s="28"/>
      <c r="E864" s="28"/>
      <c r="F864" s="28"/>
      <c r="G864" s="28"/>
      <c r="H864" s="28" t="s">
        <v>3108</v>
      </c>
      <c r="I864" s="28"/>
      <c r="J864" s="28"/>
    </row>
    <row r="866" spans="2:10" ht="13.35" customHeight="1">
      <c r="B866" s="3" t="s">
        <v>3099</v>
      </c>
      <c r="C866" s="4"/>
      <c r="D866" s="4" t="str">
        <f>VLOOKUP($J866,ASBVs!$A$2:$D$411,4,FALSE)</f>
        <v>220566</v>
      </c>
      <c r="E866" s="4"/>
      <c r="F866" s="4" t="str">
        <f>VLOOKUP($J866,ASBVs!$A$2:$H$411,8,FALSE)</f>
        <v>Twin</v>
      </c>
      <c r="G866" s="29"/>
      <c r="H866" s="30"/>
      <c r="I866" s="5" t="s">
        <v>3100</v>
      </c>
      <c r="J866" s="6">
        <v>97</v>
      </c>
    </row>
    <row r="867" spans="2:10" ht="13.35" customHeight="1">
      <c r="B867" s="7" t="s">
        <v>3101</v>
      </c>
      <c r="C867" s="19" t="str">
        <f>VLOOKUP($J866,ASBVs!$A$2:$F$411,6,FALSE)</f>
        <v>210761</v>
      </c>
      <c r="D867" s="20"/>
      <c r="E867" s="20"/>
      <c r="F867" s="7" t="s">
        <v>3102</v>
      </c>
      <c r="G867" s="21">
        <f>VLOOKUP($J866,ASBVs!$A$2:$G$411,7,FALSE)</f>
        <v>44683</v>
      </c>
      <c r="H867" s="21"/>
      <c r="I867" s="21"/>
      <c r="J867" s="22"/>
    </row>
    <row r="868" spans="2:10" ht="13.35" customHeight="1">
      <c r="B868" s="8" t="s">
        <v>0</v>
      </c>
      <c r="C868" s="9" t="s">
        <v>6</v>
      </c>
      <c r="D868" s="9" t="s">
        <v>2667</v>
      </c>
      <c r="E868" s="9" t="s">
        <v>2</v>
      </c>
      <c r="F868" s="9" t="s">
        <v>1</v>
      </c>
      <c r="G868" s="8" t="s">
        <v>3</v>
      </c>
      <c r="H868" s="8" t="s">
        <v>4</v>
      </c>
      <c r="I868" s="8" t="s">
        <v>5</v>
      </c>
      <c r="J868" s="8" t="s">
        <v>7</v>
      </c>
    </row>
    <row r="869" spans="2:10" ht="13.35" customHeight="1">
      <c r="B869" s="10" t="str">
        <f>VLOOKUP($J866,ASBVs!$A$2:$AE$411,9,FALSE)</f>
        <v>0.39</v>
      </c>
      <c r="C869" s="10" t="str">
        <f>VLOOKUP($J866,ASBVs!$A$2:$AE$411,11,FALSE)</f>
        <v>10.36</v>
      </c>
      <c r="D869" s="10" t="str">
        <f>VLOOKUP($J866,ASBVs!$A$2:$AE$411,13,FALSE)</f>
        <v>15.80</v>
      </c>
      <c r="E869" s="10" t="str">
        <f>VLOOKUP($J866,ASBVs!$A$2:$AE$411,17,FALSE)</f>
        <v>-0.18</v>
      </c>
      <c r="F869" s="10" t="str">
        <f>VLOOKUP($J866,ASBVs!$A$2:$AE$411,15,FALSE)</f>
        <v>3.41</v>
      </c>
      <c r="G869" s="10" t="str">
        <f>VLOOKUP($J866,ASBVs!$A$2:$AE$411,19,FALSE)</f>
        <v>4.20</v>
      </c>
      <c r="H869" s="10" t="str">
        <f>VLOOKUP($J866,ASBVs!$A$2:$AE$411,21,FALSE)</f>
        <v>-0.25</v>
      </c>
      <c r="I869" s="10" t="str">
        <f>VLOOKUP($J866,ASBVs!$A$2:$AE$411,23,FALSE)</f>
        <v>2.70</v>
      </c>
      <c r="J869" s="10" t="str">
        <f>VLOOKUP($J866,ASBVs!$A$2:$AE$411,25,FALSE)</f>
        <v>2.93</v>
      </c>
    </row>
    <row r="870" spans="2:10" ht="13.35" customHeight="1">
      <c r="B870" s="10" t="str">
        <f>VLOOKUP($J866,ASBVs!$A$2:$AB$411,10,FALSE)</f>
        <v>61</v>
      </c>
      <c r="C870" s="10" t="str">
        <f>VLOOKUP($J866,ASBVs!$A$2:$AB$411,12,FALSE)</f>
        <v>63</v>
      </c>
      <c r="D870" s="10" t="str">
        <f>VLOOKUP($J866,ASBVs!$A$2:$AB$411,14,FALSE)</f>
        <v>64</v>
      </c>
      <c r="E870" s="10" t="str">
        <f>VLOOKUP($J866,ASBVs!$A$2:$AB$411,18,FALSE)</f>
        <v>64</v>
      </c>
      <c r="F870" s="10" t="str">
        <f>VLOOKUP($J866,ASBVs!$A$2:$AB$411,16,FALSE)</f>
        <v>67</v>
      </c>
      <c r="G870" s="10" t="str">
        <f>VLOOKUP($J866,ASBVs!$A$2:$AB$411,20,FALSE)</f>
        <v>54</v>
      </c>
      <c r="H870" s="10" t="str">
        <f>VLOOKUP($J866,ASBVs!$A$2:$AB$411,22,FALSE)</f>
        <v>47</v>
      </c>
      <c r="I870" s="10" t="str">
        <f>VLOOKUP($J866,ASBVs!$A$2:$AB$411,24,FALSE)</f>
        <v>47</v>
      </c>
      <c r="J870" s="10" t="str">
        <f>VLOOKUP($J866,ASBVs!$A$2:$AB$411,26,FALSE)</f>
        <v>51</v>
      </c>
    </row>
    <row r="871" spans="2:10" ht="13.35" customHeight="1">
      <c r="B871" s="11" t="s">
        <v>3103</v>
      </c>
      <c r="C871" s="11" t="s">
        <v>3091</v>
      </c>
      <c r="D871" s="11" t="s">
        <v>3104</v>
      </c>
      <c r="E871" s="23" t="s">
        <v>2623</v>
      </c>
      <c r="F871" s="23"/>
      <c r="G871" s="24" t="s">
        <v>3105</v>
      </c>
      <c r="H871" s="25"/>
      <c r="I871" s="23" t="s">
        <v>3106</v>
      </c>
      <c r="J871" s="23"/>
    </row>
    <row r="872" spans="2:10" ht="13.35" customHeight="1">
      <c r="B872" s="10" t="str">
        <f>VLOOKUP($J866,ASBVs!$A$2:$AE$411,29,FALSE)</f>
        <v>1</v>
      </c>
      <c r="C872" s="10" t="str">
        <f>VLOOKUP($J866,ASBVs!$A$2:$AE$411,30,FALSE)</f>
        <v>1</v>
      </c>
      <c r="D872" s="10" t="str">
        <f>VLOOKUP($J866,ASBVs!$A$2:$AE$411,31,FALSE)</f>
        <v>2</v>
      </c>
      <c r="E872" s="26" t="str">
        <f>VLOOKUP($J866,ASBVs!$A$2:$B$411,2,FALSE)</f>
        <v>Dorset</v>
      </c>
      <c r="F872" s="26"/>
      <c r="G872" s="27" t="str">
        <f>VLOOKUP($J866,ASBVs!$A$2:$AB$411,27,FALSE)</f>
        <v>147.16</v>
      </c>
      <c r="H872" s="25"/>
      <c r="I872" s="27" t="str">
        <f>VLOOKUP($J866,ASBVs!$A$2:$AB$411,28,FALSE)</f>
        <v>150.79</v>
      </c>
      <c r="J872" s="25"/>
    </row>
    <row r="873" spans="2:10" ht="13.35" customHeight="1">
      <c r="B873" s="28" t="s">
        <v>3107</v>
      </c>
      <c r="C873" s="28"/>
      <c r="D873" s="28"/>
      <c r="E873" s="28"/>
      <c r="F873" s="28"/>
      <c r="G873" s="28"/>
      <c r="H873" s="28" t="s">
        <v>3108</v>
      </c>
      <c r="I873" s="28"/>
      <c r="J873" s="28"/>
    </row>
    <row r="875" spans="2:10" ht="13.35" customHeight="1">
      <c r="B875" s="3" t="s">
        <v>3099</v>
      </c>
      <c r="C875" s="4"/>
      <c r="D875" s="4" t="str">
        <f>VLOOKUP($J875,ASBVs!$A$2:$D$411,4,FALSE)</f>
        <v>220902</v>
      </c>
      <c r="E875" s="4"/>
      <c r="F875" s="4" t="str">
        <f>VLOOKUP($J875,ASBVs!$A$2:$H$411,8,FALSE)</f>
        <v>Twin</v>
      </c>
      <c r="G875" s="29" t="str">
        <f>VLOOKUP($J875,ASBVs!$A$2:$AF$411,32,FALSE)</f>
        <v>«««««</v>
      </c>
      <c r="H875" s="30"/>
      <c r="I875" s="5" t="s">
        <v>3100</v>
      </c>
      <c r="J875" s="6">
        <v>98</v>
      </c>
    </row>
    <row r="876" spans="2:10" ht="13.35" customHeight="1">
      <c r="B876" s="7" t="s">
        <v>3101</v>
      </c>
      <c r="C876" s="19" t="str">
        <f>VLOOKUP($J875,ASBVs!$A$2:$F$411,6,FALSE)</f>
        <v>210613</v>
      </c>
      <c r="D876" s="20"/>
      <c r="E876" s="20"/>
      <c r="F876" s="7" t="s">
        <v>3102</v>
      </c>
      <c r="G876" s="21">
        <f>VLOOKUP($J875,ASBVs!$A$2:$G$411,7,FALSE)</f>
        <v>44689</v>
      </c>
      <c r="H876" s="21"/>
      <c r="I876" s="21"/>
      <c r="J876" s="22"/>
    </row>
    <row r="877" spans="2:10" ht="13.35" customHeight="1">
      <c r="B877" s="8" t="s">
        <v>0</v>
      </c>
      <c r="C877" s="9" t="s">
        <v>6</v>
      </c>
      <c r="D877" s="9" t="s">
        <v>2667</v>
      </c>
      <c r="E877" s="9" t="s">
        <v>2</v>
      </c>
      <c r="F877" s="9" t="s">
        <v>1</v>
      </c>
      <c r="G877" s="8" t="s">
        <v>3</v>
      </c>
      <c r="H877" s="8" t="s">
        <v>4</v>
      </c>
      <c r="I877" s="8" t="s">
        <v>5</v>
      </c>
      <c r="J877" s="8" t="s">
        <v>7</v>
      </c>
    </row>
    <row r="878" spans="2:10" ht="13.35" customHeight="1">
      <c r="B878" s="10" t="str">
        <f>VLOOKUP($J875,ASBVs!$A$2:$AE$411,9,FALSE)</f>
        <v>0.49</v>
      </c>
      <c r="C878" s="10" t="str">
        <f>VLOOKUP($J875,ASBVs!$A$2:$AE$411,11,FALSE)</f>
        <v>9.30</v>
      </c>
      <c r="D878" s="10" t="str">
        <f>VLOOKUP($J875,ASBVs!$A$2:$AE$411,13,FALSE)</f>
        <v>14.28</v>
      </c>
      <c r="E878" s="10" t="str">
        <f>VLOOKUP($J875,ASBVs!$A$2:$AE$411,17,FALSE)</f>
        <v>0.00</v>
      </c>
      <c r="F878" s="10" t="str">
        <f>VLOOKUP($J875,ASBVs!$A$2:$AE$411,15,FALSE)</f>
        <v>3.38</v>
      </c>
      <c r="G878" s="10" t="str">
        <f>VLOOKUP($J875,ASBVs!$A$2:$AE$411,19,FALSE)</f>
        <v>3.59</v>
      </c>
      <c r="H878" s="10" t="str">
        <f>VLOOKUP($J875,ASBVs!$A$2:$AE$411,21,FALSE)</f>
        <v>-0.19</v>
      </c>
      <c r="I878" s="10" t="str">
        <f>VLOOKUP($J875,ASBVs!$A$2:$AE$411,23,FALSE)</f>
        <v>1.18</v>
      </c>
      <c r="J878" s="10" t="str">
        <f>VLOOKUP($J875,ASBVs!$A$2:$AE$411,25,FALSE)</f>
        <v>2.70</v>
      </c>
    </row>
    <row r="879" spans="2:10" ht="13.35" customHeight="1">
      <c r="B879" s="10" t="str">
        <f>VLOOKUP($J875,ASBVs!$A$2:$AB$411,10,FALSE)</f>
        <v>61</v>
      </c>
      <c r="C879" s="10" t="str">
        <f>VLOOKUP($J875,ASBVs!$A$2:$AB$411,12,FALSE)</f>
        <v>65</v>
      </c>
      <c r="D879" s="10" t="str">
        <f>VLOOKUP($J875,ASBVs!$A$2:$AB$411,14,FALSE)</f>
        <v>65</v>
      </c>
      <c r="E879" s="10" t="str">
        <f>VLOOKUP($J875,ASBVs!$A$2:$AB$411,18,FALSE)</f>
        <v>65</v>
      </c>
      <c r="F879" s="10" t="str">
        <f>VLOOKUP($J875,ASBVs!$A$2:$AB$411,16,FALSE)</f>
        <v>67</v>
      </c>
      <c r="G879" s="10" t="str">
        <f>VLOOKUP($J875,ASBVs!$A$2:$AB$411,20,FALSE)</f>
        <v>55</v>
      </c>
      <c r="H879" s="10" t="str">
        <f>VLOOKUP($J875,ASBVs!$A$2:$AB$411,22,FALSE)</f>
        <v>45</v>
      </c>
      <c r="I879" s="10" t="str">
        <f>VLOOKUP($J875,ASBVs!$A$2:$AB$411,24,FALSE)</f>
        <v>45</v>
      </c>
      <c r="J879" s="10" t="str">
        <f>VLOOKUP($J875,ASBVs!$A$2:$AB$411,26,FALSE)</f>
        <v>50</v>
      </c>
    </row>
    <row r="880" spans="2:10" ht="13.35" customHeight="1">
      <c r="B880" s="11" t="s">
        <v>3103</v>
      </c>
      <c r="C880" s="11" t="s">
        <v>3091</v>
      </c>
      <c r="D880" s="11" t="s">
        <v>3104</v>
      </c>
      <c r="E880" s="23" t="s">
        <v>2623</v>
      </c>
      <c r="F880" s="23"/>
      <c r="G880" s="24" t="s">
        <v>3105</v>
      </c>
      <c r="H880" s="25"/>
      <c r="I880" s="23" t="s">
        <v>3106</v>
      </c>
      <c r="J880" s="23"/>
    </row>
    <row r="881" spans="2:10" ht="13.35" customHeight="1">
      <c r="B881" s="10" t="str">
        <f>VLOOKUP($J875,ASBVs!$A$2:$AE$411,29,FALSE)</f>
        <v>2</v>
      </c>
      <c r="C881" s="10" t="str">
        <f>VLOOKUP($J875,ASBVs!$A$2:$AE$411,30,FALSE)</f>
        <v>2</v>
      </c>
      <c r="D881" s="10" t="str">
        <f>VLOOKUP($J875,ASBVs!$A$2:$AE$411,31,FALSE)</f>
        <v>1</v>
      </c>
      <c r="E881" s="26" t="str">
        <f>VLOOKUP($J875,ASBVs!$A$2:$B$411,2,FALSE)</f>
        <v>Dorset</v>
      </c>
      <c r="F881" s="26"/>
      <c r="G881" s="27" t="str">
        <f>VLOOKUP($J875,ASBVs!$A$2:$AB$411,27,FALSE)</f>
        <v>147.72</v>
      </c>
      <c r="H881" s="25"/>
      <c r="I881" s="27" t="str">
        <f>VLOOKUP($J875,ASBVs!$A$2:$AB$411,28,FALSE)</f>
        <v>150.69</v>
      </c>
      <c r="J881" s="25"/>
    </row>
    <row r="882" spans="2:10" ht="13.35" customHeight="1">
      <c r="B882" s="28" t="s">
        <v>3107</v>
      </c>
      <c r="C882" s="28"/>
      <c r="D882" s="28"/>
      <c r="E882" s="28"/>
      <c r="F882" s="28"/>
      <c r="G882" s="28"/>
      <c r="H882" s="28" t="s">
        <v>3108</v>
      </c>
      <c r="I882" s="28"/>
      <c r="J882" s="28"/>
    </row>
    <row r="884" spans="2:10" ht="13.35" customHeight="1">
      <c r="B884" s="3" t="s">
        <v>3099</v>
      </c>
      <c r="C884" s="4"/>
      <c r="D884" s="4" t="str">
        <f>VLOOKUP($J884,ASBVs!$A$2:$D$411,4,FALSE)</f>
        <v>220271</v>
      </c>
      <c r="E884" s="4"/>
      <c r="F884" s="4" t="str">
        <f>VLOOKUP($J884,ASBVs!$A$2:$H$411,8,FALSE)</f>
        <v>Twin</v>
      </c>
      <c r="G884" s="29" t="str">
        <f>VLOOKUP($J884,ASBVs!$A$2:$AF$411,32,FALSE)</f>
        <v>«««««</v>
      </c>
      <c r="H884" s="30"/>
      <c r="I884" s="5" t="s">
        <v>3100</v>
      </c>
      <c r="J884" s="6">
        <v>99</v>
      </c>
    </row>
    <row r="885" spans="2:10" ht="13.35" customHeight="1">
      <c r="B885" s="7" t="s">
        <v>3101</v>
      </c>
      <c r="C885" s="19" t="str">
        <f>VLOOKUP($J884,ASBVs!$A$2:$F$411,6,FALSE)</f>
        <v>210743</v>
      </c>
      <c r="D885" s="20"/>
      <c r="E885" s="20"/>
      <c r="F885" s="7" t="s">
        <v>3102</v>
      </c>
      <c r="G885" s="21">
        <f>VLOOKUP($J884,ASBVs!$A$2:$G$411,7,FALSE)</f>
        <v>44681</v>
      </c>
      <c r="H885" s="21"/>
      <c r="I885" s="21"/>
      <c r="J885" s="22"/>
    </row>
    <row r="886" spans="2:10" ht="13.35" customHeight="1">
      <c r="B886" s="8" t="s">
        <v>0</v>
      </c>
      <c r="C886" s="9" t="s">
        <v>6</v>
      </c>
      <c r="D886" s="9" t="s">
        <v>2667</v>
      </c>
      <c r="E886" s="9" t="s">
        <v>2</v>
      </c>
      <c r="F886" s="9" t="s">
        <v>1</v>
      </c>
      <c r="G886" s="8" t="s">
        <v>3</v>
      </c>
      <c r="H886" s="8" t="s">
        <v>4</v>
      </c>
      <c r="I886" s="8" t="s">
        <v>5</v>
      </c>
      <c r="J886" s="8" t="s">
        <v>7</v>
      </c>
    </row>
    <row r="887" spans="2:10" ht="13.35" customHeight="1">
      <c r="B887" s="10" t="str">
        <f>VLOOKUP($J884,ASBVs!$A$2:$AE$411,9,FALSE)</f>
        <v>0.64</v>
      </c>
      <c r="C887" s="10" t="str">
        <f>VLOOKUP($J884,ASBVs!$A$2:$AE$411,11,FALSE)</f>
        <v>9.59</v>
      </c>
      <c r="D887" s="10" t="str">
        <f>VLOOKUP($J884,ASBVs!$A$2:$AE$411,13,FALSE)</f>
        <v>13.83</v>
      </c>
      <c r="E887" s="10" t="str">
        <f>VLOOKUP($J884,ASBVs!$A$2:$AE$411,17,FALSE)</f>
        <v>-0.31</v>
      </c>
      <c r="F887" s="10" t="str">
        <f>VLOOKUP($J884,ASBVs!$A$2:$AE$411,15,FALSE)</f>
        <v>3.13</v>
      </c>
      <c r="G887" s="10" t="str">
        <f>VLOOKUP($J884,ASBVs!$A$2:$AE$411,19,FALSE)</f>
        <v>3.68</v>
      </c>
      <c r="H887" s="10" t="str">
        <f>VLOOKUP($J884,ASBVs!$A$2:$AE$411,21,FALSE)</f>
        <v>-0.12</v>
      </c>
      <c r="I887" s="10" t="str">
        <f>VLOOKUP($J884,ASBVs!$A$2:$AE$411,23,FALSE)</f>
        <v>1.02</v>
      </c>
      <c r="J887" s="10" t="str">
        <f>VLOOKUP($J884,ASBVs!$A$2:$AE$411,25,FALSE)</f>
        <v>2.73</v>
      </c>
    </row>
    <row r="888" spans="2:10" ht="13.35" customHeight="1">
      <c r="B888" s="10" t="str">
        <f>VLOOKUP($J884,ASBVs!$A$2:$AB$411,10,FALSE)</f>
        <v>59</v>
      </c>
      <c r="C888" s="10" t="str">
        <f>VLOOKUP($J884,ASBVs!$A$2:$AB$411,12,FALSE)</f>
        <v>63</v>
      </c>
      <c r="D888" s="10" t="str">
        <f>VLOOKUP($J884,ASBVs!$A$2:$AB$411,14,FALSE)</f>
        <v>64</v>
      </c>
      <c r="E888" s="10" t="str">
        <f>VLOOKUP($J884,ASBVs!$A$2:$AB$411,18,FALSE)</f>
        <v>64</v>
      </c>
      <c r="F888" s="10" t="str">
        <f>VLOOKUP($J884,ASBVs!$A$2:$AB$411,16,FALSE)</f>
        <v>67</v>
      </c>
      <c r="G888" s="10" t="str">
        <f>VLOOKUP($J884,ASBVs!$A$2:$AB$411,20,FALSE)</f>
        <v>54</v>
      </c>
      <c r="H888" s="10" t="str">
        <f>VLOOKUP($J884,ASBVs!$A$2:$AB$411,22,FALSE)</f>
        <v>44</v>
      </c>
      <c r="I888" s="10" t="str">
        <f>VLOOKUP($J884,ASBVs!$A$2:$AB$411,24,FALSE)</f>
        <v>44</v>
      </c>
      <c r="J888" s="10" t="str">
        <f>VLOOKUP($J884,ASBVs!$A$2:$AB$411,26,FALSE)</f>
        <v>50</v>
      </c>
    </row>
    <row r="889" spans="2:10" ht="13.35" customHeight="1">
      <c r="B889" s="11" t="s">
        <v>3103</v>
      </c>
      <c r="C889" s="11" t="s">
        <v>3091</v>
      </c>
      <c r="D889" s="11" t="s">
        <v>3104</v>
      </c>
      <c r="E889" s="23" t="s">
        <v>2623</v>
      </c>
      <c r="F889" s="23"/>
      <c r="G889" s="24" t="s">
        <v>3105</v>
      </c>
      <c r="H889" s="25"/>
      <c r="I889" s="23" t="s">
        <v>3106</v>
      </c>
      <c r="J889" s="23"/>
    </row>
    <row r="890" spans="2:10" ht="13.35" customHeight="1">
      <c r="B890" s="10" t="str">
        <f>VLOOKUP($J884,ASBVs!$A$2:$AE$411,29,FALSE)</f>
        <v>2</v>
      </c>
      <c r="C890" s="10" t="str">
        <f>VLOOKUP($J884,ASBVs!$A$2:$AE$411,30,FALSE)</f>
        <v>2</v>
      </c>
      <c r="D890" s="10" t="str">
        <f>VLOOKUP($J884,ASBVs!$A$2:$AE$411,31,FALSE)</f>
        <v>1</v>
      </c>
      <c r="E890" s="26" t="str">
        <f>VLOOKUP($J884,ASBVs!$A$2:$B$411,2,FALSE)</f>
        <v>Dorset</v>
      </c>
      <c r="F890" s="26"/>
      <c r="G890" s="27" t="str">
        <f>VLOOKUP($J884,ASBVs!$A$2:$AB$411,27,FALSE)</f>
        <v>148.05</v>
      </c>
      <c r="H890" s="25"/>
      <c r="I890" s="27" t="str">
        <f>VLOOKUP($J884,ASBVs!$A$2:$AB$411,28,FALSE)</f>
        <v>150.22</v>
      </c>
      <c r="J890" s="25"/>
    </row>
    <row r="891" spans="2:10" ht="13.35" customHeight="1">
      <c r="B891" s="28" t="s">
        <v>3107</v>
      </c>
      <c r="C891" s="28"/>
      <c r="D891" s="28"/>
      <c r="E891" s="28"/>
      <c r="F891" s="28"/>
      <c r="G891" s="28"/>
      <c r="H891" s="28" t="s">
        <v>3108</v>
      </c>
      <c r="I891" s="28"/>
      <c r="J891" s="28"/>
    </row>
    <row r="893" spans="2:10" ht="13.35" customHeight="1">
      <c r="B893" s="3" t="s">
        <v>3099</v>
      </c>
      <c r="C893" s="4"/>
      <c r="D893" s="4" t="str">
        <f>VLOOKUP($J893,ASBVs!$A$2:$D$411,4,FALSE)</f>
        <v>221034</v>
      </c>
      <c r="E893" s="4"/>
      <c r="F893" s="4" t="str">
        <f>VLOOKUP($J893,ASBVs!$A$2:$H$411,8,FALSE)</f>
        <v>Twin</v>
      </c>
      <c r="G893" s="29" t="str">
        <f>VLOOKUP($J893,ASBVs!$A$2:$AF$411,32,FALSE)</f>
        <v>«««««</v>
      </c>
      <c r="H893" s="30"/>
      <c r="I893" s="5" t="s">
        <v>3100</v>
      </c>
      <c r="J893" s="6">
        <v>100</v>
      </c>
    </row>
    <row r="894" spans="2:10" ht="13.35" customHeight="1">
      <c r="B894" s="7" t="s">
        <v>3101</v>
      </c>
      <c r="C894" s="19" t="str">
        <f>VLOOKUP($J893,ASBVs!$A$2:$F$411,6,FALSE)</f>
        <v>201492</v>
      </c>
      <c r="D894" s="20"/>
      <c r="E894" s="20"/>
      <c r="F894" s="7" t="s">
        <v>3102</v>
      </c>
      <c r="G894" s="21">
        <f>VLOOKUP($J893,ASBVs!$A$2:$G$411,7,FALSE)</f>
        <v>44700</v>
      </c>
      <c r="H894" s="21"/>
      <c r="I894" s="21"/>
      <c r="J894" s="22"/>
    </row>
    <row r="895" spans="2:10" ht="13.35" customHeight="1">
      <c r="B895" s="8" t="s">
        <v>0</v>
      </c>
      <c r="C895" s="9" t="s">
        <v>6</v>
      </c>
      <c r="D895" s="9" t="s">
        <v>2667</v>
      </c>
      <c r="E895" s="9" t="s">
        <v>2</v>
      </c>
      <c r="F895" s="9" t="s">
        <v>1</v>
      </c>
      <c r="G895" s="8" t="s">
        <v>3</v>
      </c>
      <c r="H895" s="8" t="s">
        <v>4</v>
      </c>
      <c r="I895" s="8" t="s">
        <v>5</v>
      </c>
      <c r="J895" s="8" t="s">
        <v>7</v>
      </c>
    </row>
    <row r="896" spans="2:10" ht="13.35" customHeight="1">
      <c r="B896" s="10" t="str">
        <f>VLOOKUP($J893,ASBVs!$A$2:$AE$411,9,FALSE)</f>
        <v>0.23</v>
      </c>
      <c r="C896" s="10" t="str">
        <f>VLOOKUP($J893,ASBVs!$A$2:$AE$411,11,FALSE)</f>
        <v>7.70</v>
      </c>
      <c r="D896" s="10" t="str">
        <f>VLOOKUP($J893,ASBVs!$A$2:$AE$411,13,FALSE)</f>
        <v>11.51</v>
      </c>
      <c r="E896" s="10" t="str">
        <f>VLOOKUP($J893,ASBVs!$A$2:$AE$411,17,FALSE)</f>
        <v>0.20</v>
      </c>
      <c r="F896" s="10" t="str">
        <f>VLOOKUP($J893,ASBVs!$A$2:$AE$411,15,FALSE)</f>
        <v>1.45</v>
      </c>
      <c r="G896" s="10" t="str">
        <f>VLOOKUP($J893,ASBVs!$A$2:$AE$411,19,FALSE)</f>
        <v>1.68</v>
      </c>
      <c r="H896" s="10" t="str">
        <f>VLOOKUP($J893,ASBVs!$A$2:$AE$411,21,FALSE)</f>
        <v>-0.02</v>
      </c>
      <c r="I896" s="10" t="str">
        <f>VLOOKUP($J893,ASBVs!$A$2:$AE$411,23,FALSE)</f>
        <v>1.52</v>
      </c>
      <c r="J896" s="10" t="str">
        <f>VLOOKUP($J893,ASBVs!$A$2:$AE$411,25,FALSE)</f>
        <v>1.71</v>
      </c>
    </row>
    <row r="897" spans="2:10" ht="13.35" customHeight="1">
      <c r="B897" s="10" t="str">
        <f>VLOOKUP($J893,ASBVs!$A$2:$AB$411,10,FALSE)</f>
        <v>56</v>
      </c>
      <c r="C897" s="10" t="str">
        <f>VLOOKUP($J893,ASBVs!$A$2:$AB$411,12,FALSE)</f>
        <v>58</v>
      </c>
      <c r="D897" s="10" t="str">
        <f>VLOOKUP($J893,ASBVs!$A$2:$AB$411,14,FALSE)</f>
        <v>54</v>
      </c>
      <c r="E897" s="10" t="str">
        <f>VLOOKUP($J893,ASBVs!$A$2:$AB$411,18,FALSE)</f>
        <v>57</v>
      </c>
      <c r="F897" s="10" t="str">
        <f>VLOOKUP($J893,ASBVs!$A$2:$AB$411,16,FALSE)</f>
        <v>60</v>
      </c>
      <c r="G897" s="10" t="str">
        <f>VLOOKUP($J893,ASBVs!$A$2:$AB$411,20,FALSE)</f>
        <v>51</v>
      </c>
      <c r="H897" s="10" t="str">
        <f>VLOOKUP($J893,ASBVs!$A$2:$AB$411,22,FALSE)</f>
        <v>34</v>
      </c>
      <c r="I897" s="10" t="str">
        <f>VLOOKUP($J893,ASBVs!$A$2:$AB$411,24,FALSE)</f>
        <v>33</v>
      </c>
      <c r="J897" s="10" t="str">
        <f>VLOOKUP($J893,ASBVs!$A$2:$AB$411,26,FALSE)</f>
        <v>40</v>
      </c>
    </row>
    <row r="898" spans="2:10" ht="13.35" customHeight="1">
      <c r="B898" s="11" t="s">
        <v>3103</v>
      </c>
      <c r="C898" s="11" t="s">
        <v>3091</v>
      </c>
      <c r="D898" s="11" t="s">
        <v>3104</v>
      </c>
      <c r="E898" s="23" t="s">
        <v>2623</v>
      </c>
      <c r="F898" s="23"/>
      <c r="G898" s="24" t="s">
        <v>3105</v>
      </c>
      <c r="H898" s="25"/>
      <c r="I898" s="23" t="s">
        <v>3106</v>
      </c>
      <c r="J898" s="23"/>
    </row>
    <row r="899" spans="2:10" ht="13.35" customHeight="1">
      <c r="B899" s="10" t="str">
        <f>VLOOKUP($J893,ASBVs!$A$2:$AE$411,29,FALSE)</f>
        <v>2</v>
      </c>
      <c r="C899" s="10" t="str">
        <f>VLOOKUP($J893,ASBVs!$A$2:$AE$411,30,FALSE)</f>
        <v>3</v>
      </c>
      <c r="D899" s="10" t="str">
        <f>VLOOKUP($J893,ASBVs!$A$2:$AE$411,31,FALSE)</f>
        <v>3</v>
      </c>
      <c r="E899" s="26" t="str">
        <f>VLOOKUP($J893,ASBVs!$A$2:$B$411,2,FALSE)</f>
        <v xml:space="preserve">Tradie - Coloured </v>
      </c>
      <c r="F899" s="26"/>
      <c r="G899" s="27" t="str">
        <f>VLOOKUP($J893,ASBVs!$A$2:$AB$411,27,FALSE)</f>
        <v>128.72</v>
      </c>
      <c r="H899" s="25"/>
      <c r="I899" s="27" t="str">
        <f>VLOOKUP($J893,ASBVs!$A$2:$AB$411,28,FALSE)</f>
        <v>129.64</v>
      </c>
      <c r="J899" s="25"/>
    </row>
    <row r="900" spans="2:10" ht="13.35" customHeight="1">
      <c r="B900" s="28" t="s">
        <v>3107</v>
      </c>
      <c r="C900" s="28"/>
      <c r="D900" s="28"/>
      <c r="E900" s="28"/>
      <c r="F900" s="28"/>
      <c r="G900" s="28"/>
      <c r="H900" s="28" t="s">
        <v>3108</v>
      </c>
      <c r="I900" s="28"/>
      <c r="J900" s="28"/>
    </row>
    <row r="902" spans="2:10" ht="13.35" customHeight="1">
      <c r="B902" s="3" t="s">
        <v>3099</v>
      </c>
      <c r="C902" s="4"/>
      <c r="D902" s="4" t="str">
        <f>VLOOKUP($J902,ASBVs!$A$2:$D$411,4,FALSE)</f>
        <v>220898</v>
      </c>
      <c r="E902" s="4"/>
      <c r="F902" s="4" t="str">
        <f>VLOOKUP($J902,ASBVs!$A$2:$H$411,8,FALSE)</f>
        <v>Twin</v>
      </c>
      <c r="G902" s="29" t="str">
        <f>VLOOKUP($J902,ASBVs!$A$2:$AF$411,32,FALSE)</f>
        <v>«««««</v>
      </c>
      <c r="H902" s="30"/>
      <c r="I902" s="5" t="s">
        <v>3100</v>
      </c>
      <c r="J902" s="6">
        <v>101</v>
      </c>
    </row>
    <row r="903" spans="2:10" ht="13.35" customHeight="1">
      <c r="B903" s="7" t="s">
        <v>3101</v>
      </c>
      <c r="C903" s="19" t="str">
        <f>VLOOKUP($J902,ASBVs!$A$2:$F$411,6,FALSE)</f>
        <v>201492</v>
      </c>
      <c r="D903" s="20"/>
      <c r="E903" s="20"/>
      <c r="F903" s="7" t="s">
        <v>3102</v>
      </c>
      <c r="G903" s="21">
        <f>VLOOKUP($J902,ASBVs!$A$2:$G$411,7,FALSE)</f>
        <v>44698</v>
      </c>
      <c r="H903" s="21"/>
      <c r="I903" s="21"/>
      <c r="J903" s="22"/>
    </row>
    <row r="904" spans="2:10" ht="13.35" customHeight="1">
      <c r="B904" s="8" t="s">
        <v>0</v>
      </c>
      <c r="C904" s="9" t="s">
        <v>6</v>
      </c>
      <c r="D904" s="9" t="s">
        <v>2667</v>
      </c>
      <c r="E904" s="9" t="s">
        <v>2</v>
      </c>
      <c r="F904" s="9" t="s">
        <v>1</v>
      </c>
      <c r="G904" s="8" t="s">
        <v>3</v>
      </c>
      <c r="H904" s="8" t="s">
        <v>4</v>
      </c>
      <c r="I904" s="8" t="s">
        <v>5</v>
      </c>
      <c r="J904" s="8" t="s">
        <v>7</v>
      </c>
    </row>
    <row r="905" spans="2:10" ht="13.35" customHeight="1">
      <c r="B905" s="10" t="str">
        <f>VLOOKUP($J902,ASBVs!$A$2:$AE$411,9,FALSE)</f>
        <v>0.31</v>
      </c>
      <c r="C905" s="10" t="str">
        <f>VLOOKUP($J902,ASBVs!$A$2:$AE$411,11,FALSE)</f>
        <v>10.18</v>
      </c>
      <c r="D905" s="10" t="str">
        <f>VLOOKUP($J902,ASBVs!$A$2:$AE$411,13,FALSE)</f>
        <v>15.00</v>
      </c>
      <c r="E905" s="10" t="str">
        <f>VLOOKUP($J902,ASBVs!$A$2:$AE$411,17,FALSE)</f>
        <v>0.44</v>
      </c>
      <c r="F905" s="10" t="str">
        <f>VLOOKUP($J902,ASBVs!$A$2:$AE$411,15,FALSE)</f>
        <v>2.23</v>
      </c>
      <c r="G905" s="10" t="str">
        <f>VLOOKUP($J902,ASBVs!$A$2:$AE$411,19,FALSE)</f>
        <v>2.19</v>
      </c>
      <c r="H905" s="10" t="str">
        <f>VLOOKUP($J902,ASBVs!$A$2:$AE$411,21,FALSE)</f>
        <v>0.12</v>
      </c>
      <c r="I905" s="10" t="str">
        <f>VLOOKUP($J902,ASBVs!$A$2:$AE$411,23,FALSE)</f>
        <v>1.80</v>
      </c>
      <c r="J905" s="10" t="str">
        <f>VLOOKUP($J902,ASBVs!$A$2:$AE$411,25,FALSE)</f>
        <v>2.55</v>
      </c>
    </row>
    <row r="906" spans="2:10" ht="13.35" customHeight="1">
      <c r="B906" s="10" t="str">
        <f>VLOOKUP($J902,ASBVs!$A$2:$AB$411,10,FALSE)</f>
        <v>62</v>
      </c>
      <c r="C906" s="10" t="str">
        <f>VLOOKUP($J902,ASBVs!$A$2:$AB$411,12,FALSE)</f>
        <v>65</v>
      </c>
      <c r="D906" s="10" t="str">
        <f>VLOOKUP($J902,ASBVs!$A$2:$AB$411,14,FALSE)</f>
        <v>62</v>
      </c>
      <c r="E906" s="10" t="str">
        <f>VLOOKUP($J902,ASBVs!$A$2:$AB$411,18,FALSE)</f>
        <v>58</v>
      </c>
      <c r="F906" s="10" t="str">
        <f>VLOOKUP($J902,ASBVs!$A$2:$AB$411,16,FALSE)</f>
        <v>65</v>
      </c>
      <c r="G906" s="10" t="str">
        <f>VLOOKUP($J902,ASBVs!$A$2:$AB$411,20,FALSE)</f>
        <v>53</v>
      </c>
      <c r="H906" s="10" t="str">
        <f>VLOOKUP($J902,ASBVs!$A$2:$AB$411,22,FALSE)</f>
        <v>45</v>
      </c>
      <c r="I906" s="10" t="str">
        <f>VLOOKUP($J902,ASBVs!$A$2:$AB$411,24,FALSE)</f>
        <v>43</v>
      </c>
      <c r="J906" s="10" t="str">
        <f>VLOOKUP($J902,ASBVs!$A$2:$AB$411,26,FALSE)</f>
        <v>48</v>
      </c>
    </row>
    <row r="907" spans="2:10" ht="13.35" customHeight="1">
      <c r="B907" s="11" t="s">
        <v>3103</v>
      </c>
      <c r="C907" s="11" t="s">
        <v>3091</v>
      </c>
      <c r="D907" s="11" t="s">
        <v>3104</v>
      </c>
      <c r="E907" s="23" t="s">
        <v>2623</v>
      </c>
      <c r="F907" s="23"/>
      <c r="G907" s="24" t="s">
        <v>3105</v>
      </c>
      <c r="H907" s="25"/>
      <c r="I907" s="23" t="s">
        <v>3106</v>
      </c>
      <c r="J907" s="23"/>
    </row>
    <row r="908" spans="2:10" ht="13.35" customHeight="1">
      <c r="B908" s="10" t="str">
        <f>VLOOKUP($J902,ASBVs!$A$2:$AE$411,29,FALSE)</f>
        <v>2</v>
      </c>
      <c r="C908" s="10" t="str">
        <f>VLOOKUP($J902,ASBVs!$A$2:$AE$411,30,FALSE)</f>
        <v>3</v>
      </c>
      <c r="D908" s="10" t="str">
        <f>VLOOKUP($J902,ASBVs!$A$2:$AE$411,31,FALSE)</f>
        <v>2</v>
      </c>
      <c r="E908" s="26" t="str">
        <f>VLOOKUP($J902,ASBVs!$A$2:$B$411,2,FALSE)</f>
        <v xml:space="preserve">Tradie - Coloured </v>
      </c>
      <c r="F908" s="26"/>
      <c r="G908" s="27" t="str">
        <f>VLOOKUP($J902,ASBVs!$A$2:$AB$411,27,FALSE)</f>
        <v>143.44</v>
      </c>
      <c r="H908" s="25"/>
      <c r="I908" s="27" t="str">
        <f>VLOOKUP($J902,ASBVs!$A$2:$AB$411,28,FALSE)</f>
        <v>142.96</v>
      </c>
      <c r="J908" s="25"/>
    </row>
    <row r="909" spans="2:10" ht="13.35" customHeight="1">
      <c r="B909" s="28" t="s">
        <v>3107</v>
      </c>
      <c r="C909" s="28"/>
      <c r="D909" s="28"/>
      <c r="E909" s="28"/>
      <c r="F909" s="28"/>
      <c r="G909" s="28"/>
      <c r="H909" s="28" t="s">
        <v>3108</v>
      </c>
      <c r="I909" s="28"/>
      <c r="J909" s="28"/>
    </row>
    <row r="911" spans="2:10" ht="13.35" customHeight="1">
      <c r="B911" s="3" t="s">
        <v>3099</v>
      </c>
      <c r="C911" s="4"/>
      <c r="D911" s="4" t="str">
        <f>VLOOKUP($J911,ASBVs!$A$2:$D$411,4,FALSE)</f>
        <v>220094</v>
      </c>
      <c r="E911" s="4"/>
      <c r="F911" s="4" t="str">
        <f>VLOOKUP($J911,ASBVs!$A$2:$H$411,8,FALSE)</f>
        <v>Twin</v>
      </c>
      <c r="G911" s="29" t="str">
        <f>VLOOKUP($J911,ASBVs!$A$2:$AF$411,32,FALSE)</f>
        <v>«««««</v>
      </c>
      <c r="H911" s="30"/>
      <c r="I911" s="5" t="s">
        <v>3100</v>
      </c>
      <c r="J911" s="6">
        <v>102</v>
      </c>
    </row>
    <row r="912" spans="2:10" ht="13.35" customHeight="1">
      <c r="B912" s="7" t="s">
        <v>3101</v>
      </c>
      <c r="C912" s="19" t="str">
        <f>VLOOKUP($J911,ASBVs!$A$2:$F$411,6,FALSE)</f>
        <v>201283</v>
      </c>
      <c r="D912" s="20"/>
      <c r="E912" s="20"/>
      <c r="F912" s="7" t="s">
        <v>3102</v>
      </c>
      <c r="G912" s="21">
        <f>VLOOKUP($J911,ASBVs!$A$2:$G$411,7,FALSE)</f>
        <v>44677</v>
      </c>
      <c r="H912" s="21"/>
      <c r="I912" s="21"/>
      <c r="J912" s="22"/>
    </row>
    <row r="913" spans="2:10" ht="13.35" customHeight="1">
      <c r="B913" s="8" t="s">
        <v>0</v>
      </c>
      <c r="C913" s="9" t="s">
        <v>6</v>
      </c>
      <c r="D913" s="9" t="s">
        <v>2667</v>
      </c>
      <c r="E913" s="9" t="s">
        <v>2</v>
      </c>
      <c r="F913" s="9" t="s">
        <v>1</v>
      </c>
      <c r="G913" s="8" t="s">
        <v>3</v>
      </c>
      <c r="H913" s="8" t="s">
        <v>4</v>
      </c>
      <c r="I913" s="8" t="s">
        <v>5</v>
      </c>
      <c r="J913" s="8" t="s">
        <v>7</v>
      </c>
    </row>
    <row r="914" spans="2:10" ht="13.35" customHeight="1">
      <c r="B914" s="10" t="str">
        <f>VLOOKUP($J911,ASBVs!$A$2:$AE$411,9,FALSE)</f>
        <v>0.45</v>
      </c>
      <c r="C914" s="10" t="str">
        <f>VLOOKUP($J911,ASBVs!$A$2:$AE$411,11,FALSE)</f>
        <v>9.43</v>
      </c>
      <c r="D914" s="10" t="str">
        <f>VLOOKUP($J911,ASBVs!$A$2:$AE$411,13,FALSE)</f>
        <v>12.88</v>
      </c>
      <c r="E914" s="10" t="str">
        <f>VLOOKUP($J911,ASBVs!$A$2:$AE$411,17,FALSE)</f>
        <v>0.29</v>
      </c>
      <c r="F914" s="10" t="str">
        <f>VLOOKUP($J911,ASBVs!$A$2:$AE$411,15,FALSE)</f>
        <v>3.28</v>
      </c>
      <c r="G914" s="10" t="str">
        <f>VLOOKUP($J911,ASBVs!$A$2:$AE$411,19,FALSE)</f>
        <v>2.93</v>
      </c>
      <c r="H914" s="10" t="str">
        <f>VLOOKUP($J911,ASBVs!$A$2:$AE$411,21,FALSE)</f>
        <v>0.17</v>
      </c>
      <c r="I914" s="10" t="str">
        <f>VLOOKUP($J911,ASBVs!$A$2:$AE$411,23,FALSE)</f>
        <v>0.37</v>
      </c>
      <c r="J914" s="10" t="str">
        <f>VLOOKUP($J911,ASBVs!$A$2:$AE$411,25,FALSE)</f>
        <v>2.21</v>
      </c>
    </row>
    <row r="915" spans="2:10" ht="13.35" customHeight="1">
      <c r="B915" s="10" t="str">
        <f>VLOOKUP($J911,ASBVs!$A$2:$AB$411,10,FALSE)</f>
        <v>63</v>
      </c>
      <c r="C915" s="10" t="str">
        <f>VLOOKUP($J911,ASBVs!$A$2:$AB$411,12,FALSE)</f>
        <v>66</v>
      </c>
      <c r="D915" s="10" t="str">
        <f>VLOOKUP($J911,ASBVs!$A$2:$AB$411,14,FALSE)</f>
        <v>66</v>
      </c>
      <c r="E915" s="10" t="str">
        <f>VLOOKUP($J911,ASBVs!$A$2:$AB$411,18,FALSE)</f>
        <v>67</v>
      </c>
      <c r="F915" s="10" t="str">
        <f>VLOOKUP($J911,ASBVs!$A$2:$AB$411,16,FALSE)</f>
        <v>69</v>
      </c>
      <c r="G915" s="10" t="str">
        <f>VLOOKUP($J911,ASBVs!$A$2:$AB$411,20,FALSE)</f>
        <v>56</v>
      </c>
      <c r="H915" s="10" t="str">
        <f>VLOOKUP($J911,ASBVs!$A$2:$AB$411,22,FALSE)</f>
        <v>47</v>
      </c>
      <c r="I915" s="10" t="str">
        <f>VLOOKUP($J911,ASBVs!$A$2:$AB$411,24,FALSE)</f>
        <v>46</v>
      </c>
      <c r="J915" s="10" t="str">
        <f>VLOOKUP($J911,ASBVs!$A$2:$AB$411,26,FALSE)</f>
        <v>51</v>
      </c>
    </row>
    <row r="916" spans="2:10" ht="13.35" customHeight="1">
      <c r="B916" s="11" t="s">
        <v>3103</v>
      </c>
      <c r="C916" s="11" t="s">
        <v>3091</v>
      </c>
      <c r="D916" s="11" t="s">
        <v>3104</v>
      </c>
      <c r="E916" s="23" t="s">
        <v>2623</v>
      </c>
      <c r="F916" s="23"/>
      <c r="G916" s="24" t="s">
        <v>3105</v>
      </c>
      <c r="H916" s="25"/>
      <c r="I916" s="23" t="s">
        <v>3106</v>
      </c>
      <c r="J916" s="23"/>
    </row>
    <row r="917" spans="2:10" ht="13.35" customHeight="1">
      <c r="B917" s="10" t="str">
        <f>VLOOKUP($J911,ASBVs!$A$2:$AE$411,29,FALSE)</f>
        <v>1</v>
      </c>
      <c r="C917" s="10" t="str">
        <f>VLOOKUP($J911,ASBVs!$A$2:$AE$411,30,FALSE)</f>
        <v>1</v>
      </c>
      <c r="D917" s="10" t="str">
        <f>VLOOKUP($J911,ASBVs!$A$2:$AE$411,31,FALSE)</f>
        <v>2</v>
      </c>
      <c r="E917" s="26" t="str">
        <f>VLOOKUP($J911,ASBVs!$A$2:$B$411,2,FALSE)</f>
        <v xml:space="preserve">Tradie - Coloured </v>
      </c>
      <c r="F917" s="26"/>
      <c r="G917" s="27" t="str">
        <f>VLOOKUP($J911,ASBVs!$A$2:$AB$411,27,FALSE)</f>
        <v>143.43</v>
      </c>
      <c r="H917" s="25"/>
      <c r="I917" s="27" t="str">
        <f>VLOOKUP($J911,ASBVs!$A$2:$AB$411,28,FALSE)</f>
        <v>142.24</v>
      </c>
      <c r="J917" s="25"/>
    </row>
    <row r="918" spans="2:10" ht="13.35" customHeight="1">
      <c r="B918" s="28" t="s">
        <v>3107</v>
      </c>
      <c r="C918" s="28"/>
      <c r="D918" s="28"/>
      <c r="E918" s="28"/>
      <c r="F918" s="28"/>
      <c r="G918" s="28"/>
      <c r="H918" s="28" t="s">
        <v>3108</v>
      </c>
      <c r="I918" s="28"/>
      <c r="J918" s="28"/>
    </row>
    <row r="920" spans="2:10" ht="13.35" customHeight="1">
      <c r="B920" s="3" t="s">
        <v>3099</v>
      </c>
      <c r="C920" s="4"/>
      <c r="D920" s="4" t="str">
        <f>VLOOKUP($J920,ASBVs!$A$2:$D$411,4,FALSE)</f>
        <v>220101</v>
      </c>
      <c r="E920" s="4"/>
      <c r="F920" s="4" t="str">
        <f>VLOOKUP($J920,ASBVs!$A$2:$H$411,8,FALSE)</f>
        <v>Twin</v>
      </c>
      <c r="G920" s="29"/>
      <c r="H920" s="30"/>
      <c r="I920" s="5" t="s">
        <v>3100</v>
      </c>
      <c r="J920" s="6">
        <v>103</v>
      </c>
    </row>
    <row r="921" spans="2:10" ht="13.35" customHeight="1">
      <c r="B921" s="7" t="s">
        <v>3101</v>
      </c>
      <c r="C921" s="19" t="str">
        <f>VLOOKUP($J920,ASBVs!$A$2:$F$411,6,FALSE)</f>
        <v>200242</v>
      </c>
      <c r="D921" s="20"/>
      <c r="E921" s="20"/>
      <c r="F921" s="7" t="s">
        <v>3102</v>
      </c>
      <c r="G921" s="21">
        <f>VLOOKUP($J920,ASBVs!$A$2:$G$411,7,FALSE)</f>
        <v>44677</v>
      </c>
      <c r="H921" s="21"/>
      <c r="I921" s="21"/>
      <c r="J921" s="22"/>
    </row>
    <row r="922" spans="2:10" ht="13.35" customHeight="1">
      <c r="B922" s="8" t="s">
        <v>0</v>
      </c>
      <c r="C922" s="9" t="s">
        <v>6</v>
      </c>
      <c r="D922" s="9" t="s">
        <v>2667</v>
      </c>
      <c r="E922" s="9" t="s">
        <v>2</v>
      </c>
      <c r="F922" s="9" t="s">
        <v>1</v>
      </c>
      <c r="G922" s="8" t="s">
        <v>3</v>
      </c>
      <c r="H922" s="8" t="s">
        <v>4</v>
      </c>
      <c r="I922" s="8" t="s">
        <v>5</v>
      </c>
      <c r="J922" s="8" t="s">
        <v>7</v>
      </c>
    </row>
    <row r="923" spans="2:10" ht="13.35" customHeight="1">
      <c r="B923" s="10" t="str">
        <f>VLOOKUP($J920,ASBVs!$A$2:$AE$411,9,FALSE)</f>
        <v>0.41</v>
      </c>
      <c r="C923" s="10" t="str">
        <f>VLOOKUP($J920,ASBVs!$A$2:$AE$411,11,FALSE)</f>
        <v>9.46</v>
      </c>
      <c r="D923" s="10" t="str">
        <f>VLOOKUP($J920,ASBVs!$A$2:$AE$411,13,FALSE)</f>
        <v>14.30</v>
      </c>
      <c r="E923" s="10" t="str">
        <f>VLOOKUP($J920,ASBVs!$A$2:$AE$411,17,FALSE)</f>
        <v>0.70</v>
      </c>
      <c r="F923" s="10" t="str">
        <f>VLOOKUP($J920,ASBVs!$A$2:$AE$411,15,FALSE)</f>
        <v>3.05</v>
      </c>
      <c r="G923" s="10" t="str">
        <f>VLOOKUP($J920,ASBVs!$A$2:$AE$411,19,FALSE)</f>
        <v>1.98</v>
      </c>
      <c r="H923" s="10" t="str">
        <f>VLOOKUP($J920,ASBVs!$A$2:$AE$411,21,FALSE)</f>
        <v>-0.26</v>
      </c>
      <c r="I923" s="10" t="str">
        <f>VLOOKUP($J920,ASBVs!$A$2:$AE$411,23,FALSE)</f>
        <v>1.30</v>
      </c>
      <c r="J923" s="10" t="str">
        <f>VLOOKUP($J920,ASBVs!$A$2:$AE$411,25,FALSE)</f>
        <v>2.80</v>
      </c>
    </row>
    <row r="924" spans="2:10" ht="13.35" customHeight="1">
      <c r="B924" s="10" t="str">
        <f>VLOOKUP($J920,ASBVs!$A$2:$AB$411,10,FALSE)</f>
        <v>62</v>
      </c>
      <c r="C924" s="10" t="str">
        <f>VLOOKUP($J920,ASBVs!$A$2:$AB$411,12,FALSE)</f>
        <v>66</v>
      </c>
      <c r="D924" s="10" t="str">
        <f>VLOOKUP($J920,ASBVs!$A$2:$AB$411,14,FALSE)</f>
        <v>67</v>
      </c>
      <c r="E924" s="10" t="str">
        <f>VLOOKUP($J920,ASBVs!$A$2:$AB$411,18,FALSE)</f>
        <v>67</v>
      </c>
      <c r="F924" s="10" t="str">
        <f>VLOOKUP($J920,ASBVs!$A$2:$AB$411,16,FALSE)</f>
        <v>70</v>
      </c>
      <c r="G924" s="10" t="str">
        <f>VLOOKUP($J920,ASBVs!$A$2:$AB$411,20,FALSE)</f>
        <v>56</v>
      </c>
      <c r="H924" s="10" t="str">
        <f>VLOOKUP($J920,ASBVs!$A$2:$AB$411,22,FALSE)</f>
        <v>43</v>
      </c>
      <c r="I924" s="10" t="str">
        <f>VLOOKUP($J920,ASBVs!$A$2:$AB$411,24,FALSE)</f>
        <v>42</v>
      </c>
      <c r="J924" s="10" t="str">
        <f>VLOOKUP($J920,ASBVs!$A$2:$AB$411,26,FALSE)</f>
        <v>52</v>
      </c>
    </row>
    <row r="925" spans="2:10" ht="13.35" customHeight="1">
      <c r="B925" s="11" t="s">
        <v>3103</v>
      </c>
      <c r="C925" s="11" t="s">
        <v>3091</v>
      </c>
      <c r="D925" s="11" t="s">
        <v>3104</v>
      </c>
      <c r="E925" s="23" t="s">
        <v>2623</v>
      </c>
      <c r="F925" s="23"/>
      <c r="G925" s="24" t="s">
        <v>3105</v>
      </c>
      <c r="H925" s="25"/>
      <c r="I925" s="23" t="s">
        <v>3106</v>
      </c>
      <c r="J925" s="23"/>
    </row>
    <row r="926" spans="2:10" ht="13.35" customHeight="1">
      <c r="B926" s="10" t="str">
        <f>VLOOKUP($J920,ASBVs!$A$2:$AE$411,29,FALSE)</f>
        <v>1</v>
      </c>
      <c r="C926" s="10" t="str">
        <f>VLOOKUP($J920,ASBVs!$A$2:$AE$411,30,FALSE)</f>
        <v>3</v>
      </c>
      <c r="D926" s="10" t="str">
        <f>VLOOKUP($J920,ASBVs!$A$2:$AE$411,31,FALSE)</f>
        <v>2</v>
      </c>
      <c r="E926" s="26" t="str">
        <f>VLOOKUP($J920,ASBVs!$A$2:$B$411,2,FALSE)</f>
        <v xml:space="preserve">Tradie - Coloured </v>
      </c>
      <c r="F926" s="26"/>
      <c r="G926" s="27" t="str">
        <f>VLOOKUP($J920,ASBVs!$A$2:$AB$411,27,FALSE)</f>
        <v>133.89</v>
      </c>
      <c r="H926" s="25"/>
      <c r="I926" s="27" t="str">
        <f>VLOOKUP($J920,ASBVs!$A$2:$AB$411,28,FALSE)</f>
        <v>137.73</v>
      </c>
      <c r="J926" s="25"/>
    </row>
    <row r="927" spans="2:10" ht="13.35" customHeight="1">
      <c r="B927" s="28" t="s">
        <v>3107</v>
      </c>
      <c r="C927" s="28"/>
      <c r="D927" s="28"/>
      <c r="E927" s="28"/>
      <c r="F927" s="28"/>
      <c r="G927" s="28"/>
      <c r="H927" s="28" t="s">
        <v>3108</v>
      </c>
      <c r="I927" s="28"/>
      <c r="J927" s="28"/>
    </row>
    <row r="929" spans="2:10" ht="13.35" customHeight="1">
      <c r="B929" s="3" t="s">
        <v>3099</v>
      </c>
      <c r="C929" s="4"/>
      <c r="D929" s="4" t="str">
        <f>VLOOKUP($J929,ASBVs!$A$2:$D$411,4,FALSE)</f>
        <v>221643</v>
      </c>
      <c r="E929" s="4"/>
      <c r="F929" s="4" t="str">
        <f>VLOOKUP($J929,ASBVs!$A$2:$H$411,8,FALSE)</f>
        <v>Triplet</v>
      </c>
      <c r="G929" s="29"/>
      <c r="H929" s="30"/>
      <c r="I929" s="5" t="s">
        <v>3100</v>
      </c>
      <c r="J929" s="6">
        <v>104</v>
      </c>
    </row>
    <row r="930" spans="2:10" ht="13.35" customHeight="1">
      <c r="B930" s="7" t="s">
        <v>3101</v>
      </c>
      <c r="C930" s="19">
        <f>VLOOKUP($J929,ASBVs!$A$2:$F$411,6,FALSE)</f>
        <v>191723</v>
      </c>
      <c r="D930" s="20"/>
      <c r="E930" s="20"/>
      <c r="F930" s="7" t="s">
        <v>3102</v>
      </c>
      <c r="G930" s="21">
        <f>VLOOKUP($J929,ASBVs!$A$2:$G$411,7,FALSE)</f>
        <v>44717</v>
      </c>
      <c r="H930" s="21"/>
      <c r="I930" s="21"/>
      <c r="J930" s="22"/>
    </row>
    <row r="931" spans="2:10" ht="13.35" customHeight="1">
      <c r="B931" s="8" t="s">
        <v>0</v>
      </c>
      <c r="C931" s="9" t="s">
        <v>6</v>
      </c>
      <c r="D931" s="9" t="s">
        <v>2667</v>
      </c>
      <c r="E931" s="9" t="s">
        <v>2</v>
      </c>
      <c r="F931" s="9" t="s">
        <v>1</v>
      </c>
      <c r="G931" s="8" t="s">
        <v>3</v>
      </c>
      <c r="H931" s="8" t="s">
        <v>4</v>
      </c>
      <c r="I931" s="8" t="s">
        <v>5</v>
      </c>
      <c r="J931" s="8" t="s">
        <v>7</v>
      </c>
    </row>
    <row r="932" spans="2:10" ht="13.35" customHeight="1">
      <c r="B932" s="10" t="str">
        <f>VLOOKUP($J929,ASBVs!$A$2:$AE$411,9,FALSE)</f>
        <v>0.39</v>
      </c>
      <c r="C932" s="10" t="str">
        <f>VLOOKUP($J929,ASBVs!$A$2:$AE$411,11,FALSE)</f>
        <v>10.66</v>
      </c>
      <c r="D932" s="10" t="str">
        <f>VLOOKUP($J929,ASBVs!$A$2:$AE$411,13,FALSE)</f>
        <v>14.10</v>
      </c>
      <c r="E932" s="10" t="str">
        <f>VLOOKUP($J929,ASBVs!$A$2:$AE$411,17,FALSE)</f>
        <v>-0.51</v>
      </c>
      <c r="F932" s="10" t="str">
        <f>VLOOKUP($J929,ASBVs!$A$2:$AE$411,15,FALSE)</f>
        <v>1.84</v>
      </c>
      <c r="G932" s="10" t="str">
        <f>VLOOKUP($J929,ASBVs!$A$2:$AE$411,19,FALSE)</f>
        <v>3.86</v>
      </c>
      <c r="H932" s="10" t="str">
        <f>VLOOKUP($J929,ASBVs!$A$2:$AE$411,21,FALSE)</f>
        <v>-0.31</v>
      </c>
      <c r="I932" s="10" t="str">
        <f>VLOOKUP($J929,ASBVs!$A$2:$AE$411,23,FALSE)</f>
        <v>4.27</v>
      </c>
      <c r="J932" s="10" t="str">
        <f>VLOOKUP($J929,ASBVs!$A$2:$AE$411,25,FALSE)</f>
        <v>1.86</v>
      </c>
    </row>
    <row r="933" spans="2:10" ht="13.35" customHeight="1">
      <c r="B933" s="10" t="str">
        <f>VLOOKUP($J929,ASBVs!$A$2:$AB$411,10,FALSE)</f>
        <v>48</v>
      </c>
      <c r="C933" s="10" t="str">
        <f>VLOOKUP($J929,ASBVs!$A$2:$AB$411,12,FALSE)</f>
        <v>52</v>
      </c>
      <c r="D933" s="10" t="str">
        <f>VLOOKUP($J929,ASBVs!$A$2:$AB$411,14,FALSE)</f>
        <v>47</v>
      </c>
      <c r="E933" s="10" t="str">
        <f>VLOOKUP($J929,ASBVs!$A$2:$AB$411,18,FALSE)</f>
        <v>52</v>
      </c>
      <c r="F933" s="10" t="str">
        <f>VLOOKUP($J929,ASBVs!$A$2:$AB$411,16,FALSE)</f>
        <v>55</v>
      </c>
      <c r="G933" s="10" t="str">
        <f>VLOOKUP($J929,ASBVs!$A$2:$AB$411,20,FALSE)</f>
        <v>45</v>
      </c>
      <c r="H933" s="10" t="str">
        <f>VLOOKUP($J929,ASBVs!$A$2:$AB$411,22,FALSE)</f>
        <v>32</v>
      </c>
      <c r="I933" s="10" t="str">
        <f>VLOOKUP($J929,ASBVs!$A$2:$AB$411,24,FALSE)</f>
        <v>30</v>
      </c>
      <c r="J933" s="10" t="str">
        <f>VLOOKUP($J929,ASBVs!$A$2:$AB$411,26,FALSE)</f>
        <v>35</v>
      </c>
    </row>
    <row r="934" spans="2:10" ht="13.35" customHeight="1">
      <c r="B934" s="11" t="s">
        <v>3103</v>
      </c>
      <c r="C934" s="11" t="s">
        <v>3091</v>
      </c>
      <c r="D934" s="11" t="s">
        <v>3104</v>
      </c>
      <c r="E934" s="23" t="s">
        <v>2623</v>
      </c>
      <c r="F934" s="23"/>
      <c r="G934" s="24" t="s">
        <v>3105</v>
      </c>
      <c r="H934" s="25"/>
      <c r="I934" s="23" t="s">
        <v>3106</v>
      </c>
      <c r="J934" s="23"/>
    </row>
    <row r="935" spans="2:10" ht="13.35" customHeight="1">
      <c r="B935" s="10" t="str">
        <f>VLOOKUP($J929,ASBVs!$A$2:$AE$411,29,FALSE)</f>
        <v>2</v>
      </c>
      <c r="C935" s="10" t="str">
        <f>VLOOKUP($J929,ASBVs!$A$2:$AE$411,30,FALSE)</f>
        <v>3</v>
      </c>
      <c r="D935" s="10" t="str">
        <f>VLOOKUP($J929,ASBVs!$A$2:$AE$411,31,FALSE)</f>
        <v>2</v>
      </c>
      <c r="E935" s="26" t="str">
        <f>VLOOKUP($J929,ASBVs!$A$2:$B$411,2,FALSE)</f>
        <v xml:space="preserve">Tradie - Coloured </v>
      </c>
      <c r="F935" s="26"/>
      <c r="G935" s="27" t="str">
        <f>VLOOKUP($J929,ASBVs!$A$2:$AB$411,27,FALSE)</f>
        <v>130.57</v>
      </c>
      <c r="H935" s="25"/>
      <c r="I935" s="27" t="str">
        <f>VLOOKUP($J929,ASBVs!$A$2:$AB$411,28,FALSE)</f>
        <v>134.83</v>
      </c>
      <c r="J935" s="25"/>
    </row>
    <row r="936" spans="2:10" ht="13.35" customHeight="1">
      <c r="B936" s="28" t="s">
        <v>3107</v>
      </c>
      <c r="C936" s="28"/>
      <c r="D936" s="28"/>
      <c r="E936" s="28"/>
      <c r="F936" s="28"/>
      <c r="G936" s="28"/>
      <c r="H936" s="28" t="s">
        <v>3108</v>
      </c>
      <c r="I936" s="28"/>
      <c r="J936" s="28"/>
    </row>
    <row r="938" spans="2:10" ht="13.35" customHeight="1">
      <c r="B938" s="3" t="s">
        <v>3099</v>
      </c>
      <c r="C938" s="4"/>
      <c r="D938" s="4" t="str">
        <f>VLOOKUP($J938,ASBVs!$A$2:$D$411,4,FALSE)</f>
        <v>221140</v>
      </c>
      <c r="E938" s="4"/>
      <c r="F938" s="4" t="str">
        <f>VLOOKUP($J938,ASBVs!$A$2:$H$411,8,FALSE)</f>
        <v>Single</v>
      </c>
      <c r="G938" s="29" t="str">
        <f>VLOOKUP($J938,ASBVs!$A$2:$AF$411,32,FALSE)</f>
        <v>«««««</v>
      </c>
      <c r="H938" s="30"/>
      <c r="I938" s="5" t="s">
        <v>3100</v>
      </c>
      <c r="J938" s="6">
        <v>105</v>
      </c>
    </row>
    <row r="939" spans="2:10" ht="13.35" customHeight="1">
      <c r="B939" s="7" t="s">
        <v>3101</v>
      </c>
      <c r="C939" s="19" t="str">
        <f>VLOOKUP($J938,ASBVs!$A$2:$F$411,6,FALSE)</f>
        <v>218922</v>
      </c>
      <c r="D939" s="20"/>
      <c r="E939" s="20"/>
      <c r="F939" s="7" t="s">
        <v>3102</v>
      </c>
      <c r="G939" s="21">
        <f>VLOOKUP($J938,ASBVs!$A$2:$G$411,7,FALSE)</f>
        <v>44715</v>
      </c>
      <c r="H939" s="21"/>
      <c r="I939" s="21"/>
      <c r="J939" s="22"/>
    </row>
    <row r="940" spans="2:10" ht="13.35" customHeight="1">
      <c r="B940" s="8" t="s">
        <v>0</v>
      </c>
      <c r="C940" s="9" t="s">
        <v>6</v>
      </c>
      <c r="D940" s="9" t="s">
        <v>2667</v>
      </c>
      <c r="E940" s="9" t="s">
        <v>2</v>
      </c>
      <c r="F940" s="9" t="s">
        <v>1</v>
      </c>
      <c r="G940" s="8" t="s">
        <v>3</v>
      </c>
      <c r="H940" s="8" t="s">
        <v>4</v>
      </c>
      <c r="I940" s="8" t="s">
        <v>5</v>
      </c>
      <c r="J940" s="8" t="s">
        <v>7</v>
      </c>
    </row>
    <row r="941" spans="2:10" ht="13.35" customHeight="1">
      <c r="B941" s="10" t="str">
        <f>VLOOKUP($J938,ASBVs!$A$2:$AE$411,9,FALSE)</f>
        <v>0.39</v>
      </c>
      <c r="C941" s="10" t="str">
        <f>VLOOKUP($J938,ASBVs!$A$2:$AE$411,11,FALSE)</f>
        <v>8.81</v>
      </c>
      <c r="D941" s="10" t="str">
        <f>VLOOKUP($J938,ASBVs!$A$2:$AE$411,13,FALSE)</f>
        <v>12.58</v>
      </c>
      <c r="E941" s="10" t="str">
        <f>VLOOKUP($J938,ASBVs!$A$2:$AE$411,17,FALSE)</f>
        <v>0.84</v>
      </c>
      <c r="F941" s="10" t="str">
        <f>VLOOKUP($J938,ASBVs!$A$2:$AE$411,15,FALSE)</f>
        <v>2.85</v>
      </c>
      <c r="G941" s="10" t="str">
        <f>VLOOKUP($J938,ASBVs!$A$2:$AE$411,19,FALSE)</f>
        <v>1.90</v>
      </c>
      <c r="H941" s="10" t="str">
        <f>VLOOKUP($J938,ASBVs!$A$2:$AE$411,21,FALSE)</f>
        <v>0.20</v>
      </c>
      <c r="I941" s="10" t="str">
        <f>VLOOKUP($J938,ASBVs!$A$2:$AE$411,23,FALSE)</f>
        <v>-0.19</v>
      </c>
      <c r="J941" s="10" t="str">
        <f>VLOOKUP($J938,ASBVs!$A$2:$AE$411,25,FALSE)</f>
        <v>2.48</v>
      </c>
    </row>
    <row r="942" spans="2:10" ht="13.35" customHeight="1">
      <c r="B942" s="10" t="str">
        <f>VLOOKUP($J938,ASBVs!$A$2:$AB$411,10,FALSE)</f>
        <v>57</v>
      </c>
      <c r="C942" s="10" t="str">
        <f>VLOOKUP($J938,ASBVs!$A$2:$AB$411,12,FALSE)</f>
        <v>60</v>
      </c>
      <c r="D942" s="10" t="str">
        <f>VLOOKUP($J938,ASBVs!$A$2:$AB$411,14,FALSE)</f>
        <v>57</v>
      </c>
      <c r="E942" s="10" t="str">
        <f>VLOOKUP($J938,ASBVs!$A$2:$AB$411,18,FALSE)</f>
        <v>59</v>
      </c>
      <c r="F942" s="10" t="str">
        <f>VLOOKUP($J938,ASBVs!$A$2:$AB$411,16,FALSE)</f>
        <v>62</v>
      </c>
      <c r="G942" s="10" t="str">
        <f>VLOOKUP($J938,ASBVs!$A$2:$AB$411,20,FALSE)</f>
        <v>53</v>
      </c>
      <c r="H942" s="10" t="str">
        <f>VLOOKUP($J938,ASBVs!$A$2:$AB$411,22,FALSE)</f>
        <v>46</v>
      </c>
      <c r="I942" s="10" t="str">
        <f>VLOOKUP($J938,ASBVs!$A$2:$AB$411,24,FALSE)</f>
        <v>45</v>
      </c>
      <c r="J942" s="10" t="str">
        <f>VLOOKUP($J938,ASBVs!$A$2:$AB$411,26,FALSE)</f>
        <v>48</v>
      </c>
    </row>
    <row r="943" spans="2:10" ht="13.35" customHeight="1">
      <c r="B943" s="11" t="s">
        <v>3103</v>
      </c>
      <c r="C943" s="11" t="s">
        <v>3091</v>
      </c>
      <c r="D943" s="11" t="s">
        <v>3104</v>
      </c>
      <c r="E943" s="23" t="s">
        <v>2623</v>
      </c>
      <c r="F943" s="23"/>
      <c r="G943" s="24" t="s">
        <v>3105</v>
      </c>
      <c r="H943" s="25"/>
      <c r="I943" s="23" t="s">
        <v>3106</v>
      </c>
      <c r="J943" s="23"/>
    </row>
    <row r="944" spans="2:10" ht="13.35" customHeight="1">
      <c r="B944" s="10" t="str">
        <f>VLOOKUP($J938,ASBVs!$A$2:$AE$411,29,FALSE)</f>
        <v>2</v>
      </c>
      <c r="C944" s="10" t="str">
        <f>VLOOKUP($J938,ASBVs!$A$2:$AE$411,30,FALSE)</f>
        <v>2</v>
      </c>
      <c r="D944" s="10" t="str">
        <f>VLOOKUP($J938,ASBVs!$A$2:$AE$411,31,FALSE)</f>
        <v>3</v>
      </c>
      <c r="E944" s="26" t="str">
        <f>VLOOKUP($J938,ASBVs!$A$2:$B$411,2,FALSE)</f>
        <v xml:space="preserve">Tradie - Coloured </v>
      </c>
      <c r="F944" s="26"/>
      <c r="G944" s="27" t="str">
        <f>VLOOKUP($J938,ASBVs!$A$2:$AB$411,27,FALSE)</f>
        <v>137.47</v>
      </c>
      <c r="H944" s="25"/>
      <c r="I944" s="27" t="str">
        <f>VLOOKUP($J938,ASBVs!$A$2:$AB$411,28,FALSE)</f>
        <v>135.94</v>
      </c>
      <c r="J944" s="25"/>
    </row>
    <row r="945" spans="2:10" ht="13.35" customHeight="1">
      <c r="B945" s="28" t="s">
        <v>3107</v>
      </c>
      <c r="C945" s="28"/>
      <c r="D945" s="28"/>
      <c r="E945" s="28"/>
      <c r="F945" s="28"/>
      <c r="G945" s="28"/>
      <c r="H945" s="28" t="s">
        <v>3108</v>
      </c>
      <c r="I945" s="28"/>
      <c r="J945" s="28"/>
    </row>
    <row r="947" spans="2:10" ht="13.35" customHeight="1">
      <c r="B947" s="3" t="s">
        <v>3099</v>
      </c>
      <c r="C947" s="4"/>
      <c r="D947" s="4" t="str">
        <f>VLOOKUP($J947,ASBVs!$A$2:$D$411,4,FALSE)</f>
        <v>220102</v>
      </c>
      <c r="E947" s="4"/>
      <c r="F947" s="4" t="str">
        <f>VLOOKUP($J947,ASBVs!$A$2:$H$411,8,FALSE)</f>
        <v>Twin</v>
      </c>
      <c r="G947" s="29"/>
      <c r="H947" s="30"/>
      <c r="I947" s="5" t="s">
        <v>3100</v>
      </c>
      <c r="J947" s="6">
        <v>106</v>
      </c>
    </row>
    <row r="948" spans="2:10" ht="13.35" customHeight="1">
      <c r="B948" s="7" t="s">
        <v>3101</v>
      </c>
      <c r="C948" s="19" t="str">
        <f>VLOOKUP($J947,ASBVs!$A$2:$F$411,6,FALSE)</f>
        <v>200242</v>
      </c>
      <c r="D948" s="20"/>
      <c r="E948" s="20"/>
      <c r="F948" s="7" t="s">
        <v>3102</v>
      </c>
      <c r="G948" s="21">
        <f>VLOOKUP($J947,ASBVs!$A$2:$G$411,7,FALSE)</f>
        <v>44677</v>
      </c>
      <c r="H948" s="21"/>
      <c r="I948" s="21"/>
      <c r="J948" s="22"/>
    </row>
    <row r="949" spans="2:10" ht="13.35" customHeight="1">
      <c r="B949" s="8" t="s">
        <v>0</v>
      </c>
      <c r="C949" s="9" t="s">
        <v>6</v>
      </c>
      <c r="D949" s="9" t="s">
        <v>2667</v>
      </c>
      <c r="E949" s="9" t="s">
        <v>2</v>
      </c>
      <c r="F949" s="9" t="s">
        <v>1</v>
      </c>
      <c r="G949" s="8" t="s">
        <v>3</v>
      </c>
      <c r="H949" s="8" t="s">
        <v>4</v>
      </c>
      <c r="I949" s="8" t="s">
        <v>5</v>
      </c>
      <c r="J949" s="8" t="s">
        <v>7</v>
      </c>
    </row>
    <row r="950" spans="2:10" ht="13.35" customHeight="1">
      <c r="B950" s="10" t="str">
        <f>VLOOKUP($J947,ASBVs!$A$2:$AE$411,9,FALSE)</f>
        <v>0.51</v>
      </c>
      <c r="C950" s="10" t="str">
        <f>VLOOKUP($J947,ASBVs!$A$2:$AE$411,11,FALSE)</f>
        <v>10.42</v>
      </c>
      <c r="D950" s="10" t="str">
        <f>VLOOKUP($J947,ASBVs!$A$2:$AE$411,13,FALSE)</f>
        <v>15.02</v>
      </c>
      <c r="E950" s="10" t="str">
        <f>VLOOKUP($J947,ASBVs!$A$2:$AE$411,17,FALSE)</f>
        <v>0.40</v>
      </c>
      <c r="F950" s="10" t="str">
        <f>VLOOKUP($J947,ASBVs!$A$2:$AE$411,15,FALSE)</f>
        <v>2.42</v>
      </c>
      <c r="G950" s="10" t="str">
        <f>VLOOKUP($J947,ASBVs!$A$2:$AE$411,19,FALSE)</f>
        <v>2.18</v>
      </c>
      <c r="H950" s="10" t="str">
        <f>VLOOKUP($J947,ASBVs!$A$2:$AE$411,21,FALSE)</f>
        <v>-0.30</v>
      </c>
      <c r="I950" s="10" t="str">
        <f>VLOOKUP($J947,ASBVs!$A$2:$AE$411,23,FALSE)</f>
        <v>2.34</v>
      </c>
      <c r="J950" s="10" t="str">
        <f>VLOOKUP($J947,ASBVs!$A$2:$AE$411,25,FALSE)</f>
        <v>2.47</v>
      </c>
    </row>
    <row r="951" spans="2:10" ht="13.35" customHeight="1">
      <c r="B951" s="10" t="str">
        <f>VLOOKUP($J947,ASBVs!$A$2:$AB$411,10,FALSE)</f>
        <v>62</v>
      </c>
      <c r="C951" s="10" t="str">
        <f>VLOOKUP($J947,ASBVs!$A$2:$AB$411,12,FALSE)</f>
        <v>66</v>
      </c>
      <c r="D951" s="10" t="str">
        <f>VLOOKUP($J947,ASBVs!$A$2:$AB$411,14,FALSE)</f>
        <v>67</v>
      </c>
      <c r="E951" s="10" t="str">
        <f>VLOOKUP($J947,ASBVs!$A$2:$AB$411,18,FALSE)</f>
        <v>67</v>
      </c>
      <c r="F951" s="10" t="str">
        <f>VLOOKUP($J947,ASBVs!$A$2:$AB$411,16,FALSE)</f>
        <v>70</v>
      </c>
      <c r="G951" s="10" t="str">
        <f>VLOOKUP($J947,ASBVs!$A$2:$AB$411,20,FALSE)</f>
        <v>56</v>
      </c>
      <c r="H951" s="10" t="str">
        <f>VLOOKUP($J947,ASBVs!$A$2:$AB$411,22,FALSE)</f>
        <v>43</v>
      </c>
      <c r="I951" s="10" t="str">
        <f>VLOOKUP($J947,ASBVs!$A$2:$AB$411,24,FALSE)</f>
        <v>42</v>
      </c>
      <c r="J951" s="10" t="str">
        <f>VLOOKUP($J947,ASBVs!$A$2:$AB$411,26,FALSE)</f>
        <v>52</v>
      </c>
    </row>
    <row r="952" spans="2:10" ht="13.35" customHeight="1">
      <c r="B952" s="11" t="s">
        <v>3103</v>
      </c>
      <c r="C952" s="11" t="s">
        <v>3091</v>
      </c>
      <c r="D952" s="11" t="s">
        <v>3104</v>
      </c>
      <c r="E952" s="23" t="s">
        <v>2623</v>
      </c>
      <c r="F952" s="23"/>
      <c r="G952" s="24" t="s">
        <v>3105</v>
      </c>
      <c r="H952" s="25"/>
      <c r="I952" s="23" t="s">
        <v>3106</v>
      </c>
      <c r="J952" s="23"/>
    </row>
    <row r="953" spans="2:10" ht="13.35" customHeight="1">
      <c r="B953" s="10" t="str">
        <f>VLOOKUP($J947,ASBVs!$A$2:$AE$411,29,FALSE)</f>
        <v>2</v>
      </c>
      <c r="C953" s="10" t="str">
        <f>VLOOKUP($J947,ASBVs!$A$2:$AE$411,30,FALSE)</f>
        <v>2</v>
      </c>
      <c r="D953" s="10" t="str">
        <f>VLOOKUP($J947,ASBVs!$A$2:$AE$411,31,FALSE)</f>
        <v>3</v>
      </c>
      <c r="E953" s="26" t="str">
        <f>VLOOKUP($J947,ASBVs!$A$2:$B$411,2,FALSE)</f>
        <v xml:space="preserve">Tradie - Coloured </v>
      </c>
      <c r="F953" s="26"/>
      <c r="G953" s="27" t="str">
        <f>VLOOKUP($J947,ASBVs!$A$2:$AB$411,27,FALSE)</f>
        <v>130.87</v>
      </c>
      <c r="H953" s="25"/>
      <c r="I953" s="27" t="str">
        <f>VLOOKUP($J947,ASBVs!$A$2:$AB$411,28,FALSE)</f>
        <v>135.11</v>
      </c>
      <c r="J953" s="25"/>
    </row>
    <row r="954" spans="2:10" ht="13.35" customHeight="1">
      <c r="B954" s="28" t="s">
        <v>3107</v>
      </c>
      <c r="C954" s="28"/>
      <c r="D954" s="28"/>
      <c r="E954" s="28"/>
      <c r="F954" s="28"/>
      <c r="G954" s="28"/>
      <c r="H954" s="28" t="s">
        <v>3108</v>
      </c>
      <c r="I954" s="28"/>
      <c r="J954" s="28"/>
    </row>
    <row r="956" spans="2:10" ht="13.35" customHeight="1">
      <c r="B956" s="3" t="s">
        <v>3099</v>
      </c>
      <c r="C956" s="4"/>
      <c r="D956" s="4" t="str">
        <f>VLOOKUP($J956,ASBVs!$A$2:$D$411,4,FALSE)</f>
        <v>220720</v>
      </c>
      <c r="E956" s="4"/>
      <c r="F956" s="4" t="str">
        <f>VLOOKUP($J956,ASBVs!$A$2:$H$411,8,FALSE)</f>
        <v>Triplet</v>
      </c>
      <c r="G956" s="29" t="str">
        <f>VLOOKUP($J956,ASBVs!$A$2:$AF$411,32,FALSE)</f>
        <v>«««««</v>
      </c>
      <c r="H956" s="30"/>
      <c r="I956" s="5" t="s">
        <v>3100</v>
      </c>
      <c r="J956" s="6">
        <v>107</v>
      </c>
    </row>
    <row r="957" spans="2:10" ht="13.35" customHeight="1">
      <c r="B957" s="7" t="s">
        <v>3101</v>
      </c>
      <c r="C957" s="19" t="str">
        <f>VLOOKUP($J956,ASBVs!$A$2:$F$411,6,FALSE)</f>
        <v>201283</v>
      </c>
      <c r="D957" s="20"/>
      <c r="E957" s="20"/>
      <c r="F957" s="7" t="s">
        <v>3102</v>
      </c>
      <c r="G957" s="21">
        <f>VLOOKUP($J956,ASBVs!$A$2:$G$411,7,FALSE)</f>
        <v>44685</v>
      </c>
      <c r="H957" s="21"/>
      <c r="I957" s="21"/>
      <c r="J957" s="22"/>
    </row>
    <row r="958" spans="2:10" ht="13.35" customHeight="1">
      <c r="B958" s="8" t="s">
        <v>0</v>
      </c>
      <c r="C958" s="9" t="s">
        <v>6</v>
      </c>
      <c r="D958" s="9" t="s">
        <v>2667</v>
      </c>
      <c r="E958" s="9" t="s">
        <v>2</v>
      </c>
      <c r="F958" s="9" t="s">
        <v>1</v>
      </c>
      <c r="G958" s="8" t="s">
        <v>3</v>
      </c>
      <c r="H958" s="8" t="s">
        <v>4</v>
      </c>
      <c r="I958" s="8" t="s">
        <v>5</v>
      </c>
      <c r="J958" s="8" t="s">
        <v>7</v>
      </c>
    </row>
    <row r="959" spans="2:10" ht="13.35" customHeight="1">
      <c r="B959" s="10" t="str">
        <f>VLOOKUP($J956,ASBVs!$A$2:$AE$411,9,FALSE)</f>
        <v>0.48</v>
      </c>
      <c r="C959" s="10" t="str">
        <f>VLOOKUP($J956,ASBVs!$A$2:$AE$411,11,FALSE)</f>
        <v>9.94</v>
      </c>
      <c r="D959" s="10" t="str">
        <f>VLOOKUP($J956,ASBVs!$A$2:$AE$411,13,FALSE)</f>
        <v>14.31</v>
      </c>
      <c r="E959" s="10" t="str">
        <f>VLOOKUP($J956,ASBVs!$A$2:$AE$411,17,FALSE)</f>
        <v>0.04</v>
      </c>
      <c r="F959" s="10" t="str">
        <f>VLOOKUP($J956,ASBVs!$A$2:$AE$411,15,FALSE)</f>
        <v>2.94</v>
      </c>
      <c r="G959" s="10" t="str">
        <f>VLOOKUP($J956,ASBVs!$A$2:$AE$411,19,FALSE)</f>
        <v>3.43</v>
      </c>
      <c r="H959" s="10" t="str">
        <f>VLOOKUP($J956,ASBVs!$A$2:$AE$411,21,FALSE)</f>
        <v>-0.10</v>
      </c>
      <c r="I959" s="10" t="str">
        <f>VLOOKUP($J956,ASBVs!$A$2:$AE$411,23,FALSE)</f>
        <v>1.19</v>
      </c>
      <c r="J959" s="10" t="str">
        <f>VLOOKUP($J956,ASBVs!$A$2:$AE$411,25,FALSE)</f>
        <v>2.46</v>
      </c>
    </row>
    <row r="960" spans="2:10" ht="13.35" customHeight="1">
      <c r="B960" s="10" t="str">
        <f>VLOOKUP($J956,ASBVs!$A$2:$AB$411,10,FALSE)</f>
        <v>64</v>
      </c>
      <c r="C960" s="10" t="str">
        <f>VLOOKUP($J956,ASBVs!$A$2:$AB$411,12,FALSE)</f>
        <v>67</v>
      </c>
      <c r="D960" s="10" t="str">
        <f>VLOOKUP($J956,ASBVs!$A$2:$AB$411,14,FALSE)</f>
        <v>67</v>
      </c>
      <c r="E960" s="10" t="str">
        <f>VLOOKUP($J956,ASBVs!$A$2:$AB$411,18,FALSE)</f>
        <v>67</v>
      </c>
      <c r="F960" s="10" t="str">
        <f>VLOOKUP($J956,ASBVs!$A$2:$AB$411,16,FALSE)</f>
        <v>69</v>
      </c>
      <c r="G960" s="10" t="str">
        <f>VLOOKUP($J956,ASBVs!$A$2:$AB$411,20,FALSE)</f>
        <v>57</v>
      </c>
      <c r="H960" s="10" t="str">
        <f>VLOOKUP($J956,ASBVs!$A$2:$AB$411,22,FALSE)</f>
        <v>48</v>
      </c>
      <c r="I960" s="10" t="str">
        <f>VLOOKUP($J956,ASBVs!$A$2:$AB$411,24,FALSE)</f>
        <v>47</v>
      </c>
      <c r="J960" s="10" t="str">
        <f>VLOOKUP($J956,ASBVs!$A$2:$AB$411,26,FALSE)</f>
        <v>52</v>
      </c>
    </row>
    <row r="961" spans="2:10" ht="13.35" customHeight="1">
      <c r="B961" s="11" t="s">
        <v>3103</v>
      </c>
      <c r="C961" s="11" t="s">
        <v>3091</v>
      </c>
      <c r="D961" s="11" t="s">
        <v>3104</v>
      </c>
      <c r="E961" s="23" t="s">
        <v>2623</v>
      </c>
      <c r="F961" s="23"/>
      <c r="G961" s="24" t="s">
        <v>3105</v>
      </c>
      <c r="H961" s="25"/>
      <c r="I961" s="23" t="s">
        <v>3106</v>
      </c>
      <c r="J961" s="23"/>
    </row>
    <row r="962" spans="2:10" ht="13.35" customHeight="1">
      <c r="B962" s="10" t="str">
        <f>VLOOKUP($J956,ASBVs!$A$2:$AE$411,29,FALSE)</f>
        <v>2</v>
      </c>
      <c r="C962" s="10" t="str">
        <f>VLOOKUP($J956,ASBVs!$A$2:$AE$411,30,FALSE)</f>
        <v>2</v>
      </c>
      <c r="D962" s="10" t="str">
        <f>VLOOKUP($J956,ASBVs!$A$2:$AE$411,31,FALSE)</f>
        <v>3</v>
      </c>
      <c r="E962" s="26" t="str">
        <f>VLOOKUP($J956,ASBVs!$A$2:$B$411,2,FALSE)</f>
        <v xml:space="preserve">Tradie - Coloured </v>
      </c>
      <c r="F962" s="26"/>
      <c r="G962" s="27" t="str">
        <f>VLOOKUP($J956,ASBVs!$A$2:$AB$411,27,FALSE)</f>
        <v>145.58</v>
      </c>
      <c r="H962" s="25"/>
      <c r="I962" s="27" t="str">
        <f>VLOOKUP($J956,ASBVs!$A$2:$AB$411,28,FALSE)</f>
        <v>147.47</v>
      </c>
      <c r="J962" s="25"/>
    </row>
    <row r="963" spans="2:10" ht="13.35" customHeight="1">
      <c r="B963" s="28" t="s">
        <v>3107</v>
      </c>
      <c r="C963" s="28"/>
      <c r="D963" s="28"/>
      <c r="E963" s="28"/>
      <c r="F963" s="28"/>
      <c r="G963" s="28"/>
      <c r="H963" s="28" t="s">
        <v>3108</v>
      </c>
      <c r="I963" s="28"/>
      <c r="J963" s="28"/>
    </row>
    <row r="965" spans="2:10" ht="13.35" customHeight="1">
      <c r="B965" s="3" t="s">
        <v>3099</v>
      </c>
      <c r="C965" s="4"/>
      <c r="D965" s="4" t="str">
        <f>VLOOKUP($J965,ASBVs!$A$2:$D$411,4,FALSE)</f>
        <v>220843</v>
      </c>
      <c r="E965" s="4"/>
      <c r="F965" s="4" t="str">
        <f>VLOOKUP($J965,ASBVs!$A$2:$H$411,8,FALSE)</f>
        <v>Twin</v>
      </c>
      <c r="G965" s="29" t="str">
        <f>VLOOKUP($J965,ASBVs!$A$2:$AF$411,32,FALSE)</f>
        <v>«««««</v>
      </c>
      <c r="H965" s="30"/>
      <c r="I965" s="5" t="s">
        <v>3100</v>
      </c>
      <c r="J965" s="6">
        <v>108</v>
      </c>
    </row>
    <row r="966" spans="2:10" ht="13.35" customHeight="1">
      <c r="B966" s="7" t="s">
        <v>3101</v>
      </c>
      <c r="C966" s="19" t="str">
        <f>VLOOKUP($J965,ASBVs!$A$2:$F$411,6,FALSE)</f>
        <v>201283</v>
      </c>
      <c r="D966" s="20"/>
      <c r="E966" s="20"/>
      <c r="F966" s="7" t="s">
        <v>3102</v>
      </c>
      <c r="G966" s="21">
        <f>VLOOKUP($J965,ASBVs!$A$2:$G$411,7,FALSE)</f>
        <v>44687</v>
      </c>
      <c r="H966" s="21"/>
      <c r="I966" s="21"/>
      <c r="J966" s="22"/>
    </row>
    <row r="967" spans="2:10" ht="13.35" customHeight="1">
      <c r="B967" s="8" t="s">
        <v>0</v>
      </c>
      <c r="C967" s="9" t="s">
        <v>6</v>
      </c>
      <c r="D967" s="9" t="s">
        <v>2667</v>
      </c>
      <c r="E967" s="9" t="s">
        <v>2</v>
      </c>
      <c r="F967" s="9" t="s">
        <v>1</v>
      </c>
      <c r="G967" s="8" t="s">
        <v>3</v>
      </c>
      <c r="H967" s="8" t="s">
        <v>4</v>
      </c>
      <c r="I967" s="8" t="s">
        <v>5</v>
      </c>
      <c r="J967" s="8" t="s">
        <v>7</v>
      </c>
    </row>
    <row r="968" spans="2:10" ht="13.35" customHeight="1">
      <c r="B968" s="10" t="str">
        <f>VLOOKUP($J965,ASBVs!$A$2:$AE$411,9,FALSE)</f>
        <v>0.44</v>
      </c>
      <c r="C968" s="10" t="str">
        <f>VLOOKUP($J965,ASBVs!$A$2:$AE$411,11,FALSE)</f>
        <v>9.50</v>
      </c>
      <c r="D968" s="10" t="str">
        <f>VLOOKUP($J965,ASBVs!$A$2:$AE$411,13,FALSE)</f>
        <v>14.35</v>
      </c>
      <c r="E968" s="10" t="str">
        <f>VLOOKUP($J965,ASBVs!$A$2:$AE$411,17,FALSE)</f>
        <v>0.73</v>
      </c>
      <c r="F968" s="10" t="str">
        <f>VLOOKUP($J965,ASBVs!$A$2:$AE$411,15,FALSE)</f>
        <v>3.30</v>
      </c>
      <c r="G968" s="10" t="str">
        <f>VLOOKUP($J965,ASBVs!$A$2:$AE$411,19,FALSE)</f>
        <v>2.62</v>
      </c>
      <c r="H968" s="10" t="str">
        <f>VLOOKUP($J965,ASBVs!$A$2:$AE$411,21,FALSE)</f>
        <v>0.03</v>
      </c>
      <c r="I968" s="10" t="str">
        <f>VLOOKUP($J965,ASBVs!$A$2:$AE$411,23,FALSE)</f>
        <v>0.46</v>
      </c>
      <c r="J968" s="10" t="str">
        <f>VLOOKUP($J965,ASBVs!$A$2:$AE$411,25,FALSE)</f>
        <v>2.70</v>
      </c>
    </row>
    <row r="969" spans="2:10" ht="13.35" customHeight="1">
      <c r="B969" s="10" t="str">
        <f>VLOOKUP($J965,ASBVs!$A$2:$AB$411,10,FALSE)</f>
        <v>63</v>
      </c>
      <c r="C969" s="10" t="str">
        <f>VLOOKUP($J965,ASBVs!$A$2:$AB$411,12,FALSE)</f>
        <v>67</v>
      </c>
      <c r="D969" s="10" t="str">
        <f>VLOOKUP($J965,ASBVs!$A$2:$AB$411,14,FALSE)</f>
        <v>67</v>
      </c>
      <c r="E969" s="10" t="str">
        <f>VLOOKUP($J965,ASBVs!$A$2:$AB$411,18,FALSE)</f>
        <v>67</v>
      </c>
      <c r="F969" s="10" t="str">
        <f>VLOOKUP($J965,ASBVs!$A$2:$AB$411,16,FALSE)</f>
        <v>69</v>
      </c>
      <c r="G969" s="10" t="str">
        <f>VLOOKUP($J965,ASBVs!$A$2:$AB$411,20,FALSE)</f>
        <v>56</v>
      </c>
      <c r="H969" s="10" t="str">
        <f>VLOOKUP($J965,ASBVs!$A$2:$AB$411,22,FALSE)</f>
        <v>45</v>
      </c>
      <c r="I969" s="10" t="str">
        <f>VLOOKUP($J965,ASBVs!$A$2:$AB$411,24,FALSE)</f>
        <v>45</v>
      </c>
      <c r="J969" s="10" t="str">
        <f>VLOOKUP($J965,ASBVs!$A$2:$AB$411,26,FALSE)</f>
        <v>51</v>
      </c>
    </row>
    <row r="970" spans="2:10" ht="13.35" customHeight="1">
      <c r="B970" s="11" t="s">
        <v>3103</v>
      </c>
      <c r="C970" s="11" t="s">
        <v>3091</v>
      </c>
      <c r="D970" s="11" t="s">
        <v>3104</v>
      </c>
      <c r="E970" s="23" t="s">
        <v>2623</v>
      </c>
      <c r="F970" s="23"/>
      <c r="G970" s="24" t="s">
        <v>3105</v>
      </c>
      <c r="H970" s="25"/>
      <c r="I970" s="23" t="s">
        <v>3106</v>
      </c>
      <c r="J970" s="23"/>
    </row>
    <row r="971" spans="2:10" ht="13.35" customHeight="1">
      <c r="B971" s="10" t="str">
        <f>VLOOKUP($J965,ASBVs!$A$2:$AE$411,29,FALSE)</f>
        <v>1</v>
      </c>
      <c r="C971" s="10" t="str">
        <f>VLOOKUP($J965,ASBVs!$A$2:$AE$411,30,FALSE)</f>
        <v>2</v>
      </c>
      <c r="D971" s="10" t="str">
        <f>VLOOKUP($J965,ASBVs!$A$2:$AE$411,31,FALSE)</f>
        <v>2</v>
      </c>
      <c r="E971" s="26" t="str">
        <f>VLOOKUP($J965,ASBVs!$A$2:$B$411,2,FALSE)</f>
        <v xml:space="preserve">Tradie - Coloured </v>
      </c>
      <c r="F971" s="26"/>
      <c r="G971" s="27" t="str">
        <f>VLOOKUP($J965,ASBVs!$A$2:$AB$411,27,FALSE)</f>
        <v>144.29</v>
      </c>
      <c r="H971" s="25"/>
      <c r="I971" s="27" t="str">
        <f>VLOOKUP($J965,ASBVs!$A$2:$AB$411,28,FALSE)</f>
        <v>144.82</v>
      </c>
      <c r="J971" s="25"/>
    </row>
    <row r="972" spans="2:10" ht="13.35" customHeight="1">
      <c r="B972" s="28" t="s">
        <v>3107</v>
      </c>
      <c r="C972" s="28"/>
      <c r="D972" s="28"/>
      <c r="E972" s="28"/>
      <c r="F972" s="28"/>
      <c r="G972" s="28"/>
      <c r="H972" s="28" t="s">
        <v>3108</v>
      </c>
      <c r="I972" s="28"/>
      <c r="J972" s="28"/>
    </row>
    <row r="974" spans="2:10" ht="13.35" customHeight="1">
      <c r="B974" s="3" t="s">
        <v>3099</v>
      </c>
      <c r="C974" s="4"/>
      <c r="D974" s="4" t="str">
        <f>VLOOKUP($J974,ASBVs!$A$2:$D$411,4,FALSE)</f>
        <v>220651</v>
      </c>
      <c r="E974" s="4"/>
      <c r="F974" s="4" t="str">
        <f>VLOOKUP($J974,ASBVs!$A$2:$H$411,8,FALSE)</f>
        <v>Twin</v>
      </c>
      <c r="G974" s="29" t="str">
        <f>VLOOKUP($J974,ASBVs!$A$2:$AF$411,32,FALSE)</f>
        <v>«««««</v>
      </c>
      <c r="H974" s="30"/>
      <c r="I974" s="5" t="s">
        <v>3100</v>
      </c>
      <c r="J974" s="6">
        <v>109</v>
      </c>
    </row>
    <row r="975" spans="2:10" ht="13.35" customHeight="1">
      <c r="B975" s="7" t="s">
        <v>3101</v>
      </c>
      <c r="C975" s="19" t="str">
        <f>VLOOKUP($J974,ASBVs!$A$2:$F$411,6,FALSE)</f>
        <v>201283</v>
      </c>
      <c r="D975" s="20"/>
      <c r="E975" s="20"/>
      <c r="F975" s="7" t="s">
        <v>3102</v>
      </c>
      <c r="G975" s="21">
        <f>VLOOKUP($J974,ASBVs!$A$2:$G$411,7,FALSE)</f>
        <v>44684</v>
      </c>
      <c r="H975" s="21"/>
      <c r="I975" s="21"/>
      <c r="J975" s="22"/>
    </row>
    <row r="976" spans="2:10" ht="13.35" customHeight="1">
      <c r="B976" s="8" t="s">
        <v>0</v>
      </c>
      <c r="C976" s="9" t="s">
        <v>6</v>
      </c>
      <c r="D976" s="9" t="s">
        <v>2667</v>
      </c>
      <c r="E976" s="9" t="s">
        <v>2</v>
      </c>
      <c r="F976" s="9" t="s">
        <v>1</v>
      </c>
      <c r="G976" s="8" t="s">
        <v>3</v>
      </c>
      <c r="H976" s="8" t="s">
        <v>4</v>
      </c>
      <c r="I976" s="8" t="s">
        <v>5</v>
      </c>
      <c r="J976" s="8" t="s">
        <v>7</v>
      </c>
    </row>
    <row r="977" spans="2:10" ht="13.35" customHeight="1">
      <c r="B977" s="10" t="str">
        <f>VLOOKUP($J974,ASBVs!$A$2:$AE$411,9,FALSE)</f>
        <v>0.52</v>
      </c>
      <c r="C977" s="10" t="str">
        <f>VLOOKUP($J974,ASBVs!$A$2:$AE$411,11,FALSE)</f>
        <v>10.50</v>
      </c>
      <c r="D977" s="10" t="str">
        <f>VLOOKUP($J974,ASBVs!$A$2:$AE$411,13,FALSE)</f>
        <v>14.77</v>
      </c>
      <c r="E977" s="10" t="str">
        <f>VLOOKUP($J974,ASBVs!$A$2:$AE$411,17,FALSE)</f>
        <v>0.22</v>
      </c>
      <c r="F977" s="10" t="str">
        <f>VLOOKUP($J974,ASBVs!$A$2:$AE$411,15,FALSE)</f>
        <v>2.61</v>
      </c>
      <c r="G977" s="10" t="str">
        <f>VLOOKUP($J974,ASBVs!$A$2:$AE$411,19,FALSE)</f>
        <v>2.98</v>
      </c>
      <c r="H977" s="10" t="str">
        <f>VLOOKUP($J974,ASBVs!$A$2:$AE$411,21,FALSE)</f>
        <v>0.04</v>
      </c>
      <c r="I977" s="10" t="str">
        <f>VLOOKUP($J974,ASBVs!$A$2:$AE$411,23,FALSE)</f>
        <v>0.77</v>
      </c>
      <c r="J977" s="10" t="str">
        <f>VLOOKUP($J974,ASBVs!$A$2:$AE$411,25,FALSE)</f>
        <v>2.26</v>
      </c>
    </row>
    <row r="978" spans="2:10" ht="13.35" customHeight="1">
      <c r="B978" s="10" t="str">
        <f>VLOOKUP($J974,ASBVs!$A$2:$AB$411,10,FALSE)</f>
        <v>65</v>
      </c>
      <c r="C978" s="10" t="str">
        <f>VLOOKUP($J974,ASBVs!$A$2:$AB$411,12,FALSE)</f>
        <v>68</v>
      </c>
      <c r="D978" s="10" t="str">
        <f>VLOOKUP($J974,ASBVs!$A$2:$AB$411,14,FALSE)</f>
        <v>68</v>
      </c>
      <c r="E978" s="10" t="str">
        <f>VLOOKUP($J974,ASBVs!$A$2:$AB$411,18,FALSE)</f>
        <v>68</v>
      </c>
      <c r="F978" s="10" t="str">
        <f>VLOOKUP($J974,ASBVs!$A$2:$AB$411,16,FALSE)</f>
        <v>70</v>
      </c>
      <c r="G978" s="10" t="str">
        <f>VLOOKUP($J974,ASBVs!$A$2:$AB$411,20,FALSE)</f>
        <v>58</v>
      </c>
      <c r="H978" s="10" t="str">
        <f>VLOOKUP($J974,ASBVs!$A$2:$AB$411,22,FALSE)</f>
        <v>49</v>
      </c>
      <c r="I978" s="10" t="str">
        <f>VLOOKUP($J974,ASBVs!$A$2:$AB$411,24,FALSE)</f>
        <v>49</v>
      </c>
      <c r="J978" s="10" t="str">
        <f>VLOOKUP($J974,ASBVs!$A$2:$AB$411,26,FALSE)</f>
        <v>54</v>
      </c>
    </row>
    <row r="979" spans="2:10" ht="13.35" customHeight="1">
      <c r="B979" s="11" t="s">
        <v>3103</v>
      </c>
      <c r="C979" s="11" t="s">
        <v>3091</v>
      </c>
      <c r="D979" s="11" t="s">
        <v>3104</v>
      </c>
      <c r="E979" s="23" t="s">
        <v>2623</v>
      </c>
      <c r="F979" s="23"/>
      <c r="G979" s="24" t="s">
        <v>3105</v>
      </c>
      <c r="H979" s="25"/>
      <c r="I979" s="23" t="s">
        <v>3106</v>
      </c>
      <c r="J979" s="23"/>
    </row>
    <row r="980" spans="2:10" ht="13.35" customHeight="1">
      <c r="B980" s="10" t="str">
        <f>VLOOKUP($J974,ASBVs!$A$2:$AE$411,29,FALSE)</f>
        <v>2</v>
      </c>
      <c r="C980" s="10" t="str">
        <f>VLOOKUP($J974,ASBVs!$A$2:$AE$411,30,FALSE)</f>
        <v>2</v>
      </c>
      <c r="D980" s="10" t="str">
        <f>VLOOKUP($J974,ASBVs!$A$2:$AE$411,31,FALSE)</f>
        <v>1</v>
      </c>
      <c r="E980" s="26" t="str">
        <f>VLOOKUP($J974,ASBVs!$A$2:$B$411,2,FALSE)</f>
        <v xml:space="preserve">Tradie - Coloured </v>
      </c>
      <c r="F980" s="26"/>
      <c r="G980" s="27" t="str">
        <f>VLOOKUP($J974,ASBVs!$A$2:$AB$411,27,FALSE)</f>
        <v>142.15</v>
      </c>
      <c r="H980" s="25"/>
      <c r="I980" s="27" t="str">
        <f>VLOOKUP($J974,ASBVs!$A$2:$AB$411,28,FALSE)</f>
        <v>142.55</v>
      </c>
      <c r="J980" s="25"/>
    </row>
    <row r="981" spans="2:10" ht="13.35" customHeight="1">
      <c r="B981" s="28" t="s">
        <v>3107</v>
      </c>
      <c r="C981" s="28"/>
      <c r="D981" s="28"/>
      <c r="E981" s="28"/>
      <c r="F981" s="28"/>
      <c r="G981" s="28"/>
      <c r="H981" s="28" t="s">
        <v>3108</v>
      </c>
      <c r="I981" s="28"/>
      <c r="J981" s="28"/>
    </row>
    <row r="983" spans="2:10" ht="13.35" customHeight="1">
      <c r="B983" s="3" t="s">
        <v>3099</v>
      </c>
      <c r="C983" s="4"/>
      <c r="D983" s="4" t="str">
        <f>VLOOKUP($J983,ASBVs!$A$2:$D$411,4,FALSE)</f>
        <v>220368</v>
      </c>
      <c r="E983" s="4"/>
      <c r="F983" s="4" t="str">
        <f>VLOOKUP($J983,ASBVs!$A$2:$H$411,8,FALSE)</f>
        <v>Twin</v>
      </c>
      <c r="G983" s="29" t="str">
        <f>VLOOKUP($J983,ASBVs!$A$2:$AF$411,32,FALSE)</f>
        <v>«««««</v>
      </c>
      <c r="H983" s="30"/>
      <c r="I983" s="5" t="s">
        <v>3100</v>
      </c>
      <c r="J983" s="6">
        <v>110</v>
      </c>
    </row>
    <row r="984" spans="2:10" ht="13.35" customHeight="1">
      <c r="B984" s="7" t="s">
        <v>3101</v>
      </c>
      <c r="C984" s="19" t="str">
        <f>VLOOKUP($J983,ASBVs!$A$2:$F$411,6,FALSE)</f>
        <v>201283</v>
      </c>
      <c r="D984" s="20"/>
      <c r="E984" s="20"/>
      <c r="F984" s="7" t="s">
        <v>3102</v>
      </c>
      <c r="G984" s="21">
        <f>VLOOKUP($J983,ASBVs!$A$2:$G$411,7,FALSE)</f>
        <v>44681</v>
      </c>
      <c r="H984" s="21"/>
      <c r="I984" s="21"/>
      <c r="J984" s="22"/>
    </row>
    <row r="985" spans="2:10" ht="13.35" customHeight="1">
      <c r="B985" s="8" t="s">
        <v>0</v>
      </c>
      <c r="C985" s="9" t="s">
        <v>6</v>
      </c>
      <c r="D985" s="9" t="s">
        <v>2667</v>
      </c>
      <c r="E985" s="9" t="s">
        <v>2</v>
      </c>
      <c r="F985" s="9" t="s">
        <v>1</v>
      </c>
      <c r="G985" s="8" t="s">
        <v>3</v>
      </c>
      <c r="H985" s="8" t="s">
        <v>4</v>
      </c>
      <c r="I985" s="8" t="s">
        <v>5</v>
      </c>
      <c r="J985" s="8" t="s">
        <v>7</v>
      </c>
    </row>
    <row r="986" spans="2:10" ht="13.35" customHeight="1">
      <c r="B986" s="10" t="str">
        <f>VLOOKUP($J983,ASBVs!$A$2:$AE$411,9,FALSE)</f>
        <v>0.44</v>
      </c>
      <c r="C986" s="10" t="str">
        <f>VLOOKUP($J983,ASBVs!$A$2:$AE$411,11,FALSE)</f>
        <v>9.13</v>
      </c>
      <c r="D986" s="10" t="str">
        <f>VLOOKUP($J983,ASBVs!$A$2:$AE$411,13,FALSE)</f>
        <v>13.53</v>
      </c>
      <c r="E986" s="10" t="str">
        <f>VLOOKUP($J983,ASBVs!$A$2:$AE$411,17,FALSE)</f>
        <v>0.27</v>
      </c>
      <c r="F986" s="10" t="str">
        <f>VLOOKUP($J983,ASBVs!$A$2:$AE$411,15,FALSE)</f>
        <v>2.42</v>
      </c>
      <c r="G986" s="10" t="str">
        <f>VLOOKUP($J983,ASBVs!$A$2:$AE$411,19,FALSE)</f>
        <v>2.35</v>
      </c>
      <c r="H986" s="10" t="str">
        <f>VLOOKUP($J983,ASBVs!$A$2:$AE$411,21,FALSE)</f>
        <v>0.06</v>
      </c>
      <c r="I986" s="10" t="str">
        <f>VLOOKUP($J983,ASBVs!$A$2:$AE$411,23,FALSE)</f>
        <v>1.22</v>
      </c>
      <c r="J986" s="10" t="str">
        <f>VLOOKUP($J983,ASBVs!$A$2:$AE$411,25,FALSE)</f>
        <v>2.28</v>
      </c>
    </row>
    <row r="987" spans="2:10" ht="13.35" customHeight="1">
      <c r="B987" s="10" t="str">
        <f>VLOOKUP($J983,ASBVs!$A$2:$AB$411,10,FALSE)</f>
        <v>63</v>
      </c>
      <c r="C987" s="10" t="str">
        <f>VLOOKUP($J983,ASBVs!$A$2:$AB$411,12,FALSE)</f>
        <v>66</v>
      </c>
      <c r="D987" s="10" t="str">
        <f>VLOOKUP($J983,ASBVs!$A$2:$AB$411,14,FALSE)</f>
        <v>66</v>
      </c>
      <c r="E987" s="10" t="str">
        <f>VLOOKUP($J983,ASBVs!$A$2:$AB$411,18,FALSE)</f>
        <v>66</v>
      </c>
      <c r="F987" s="10" t="str">
        <f>VLOOKUP($J983,ASBVs!$A$2:$AB$411,16,FALSE)</f>
        <v>69</v>
      </c>
      <c r="G987" s="10" t="str">
        <f>VLOOKUP($J983,ASBVs!$A$2:$AB$411,20,FALSE)</f>
        <v>56</v>
      </c>
      <c r="H987" s="10" t="str">
        <f>VLOOKUP($J983,ASBVs!$A$2:$AB$411,22,FALSE)</f>
        <v>43</v>
      </c>
      <c r="I987" s="10" t="str">
        <f>VLOOKUP($J983,ASBVs!$A$2:$AB$411,24,FALSE)</f>
        <v>42</v>
      </c>
      <c r="J987" s="10" t="str">
        <f>VLOOKUP($J983,ASBVs!$A$2:$AB$411,26,FALSE)</f>
        <v>51</v>
      </c>
    </row>
    <row r="988" spans="2:10" ht="13.35" customHeight="1">
      <c r="B988" s="11" t="s">
        <v>3103</v>
      </c>
      <c r="C988" s="11" t="s">
        <v>3091</v>
      </c>
      <c r="D988" s="11" t="s">
        <v>3104</v>
      </c>
      <c r="E988" s="23" t="s">
        <v>2623</v>
      </c>
      <c r="F988" s="23"/>
      <c r="G988" s="24" t="s">
        <v>3105</v>
      </c>
      <c r="H988" s="25"/>
      <c r="I988" s="23" t="s">
        <v>3106</v>
      </c>
      <c r="J988" s="23"/>
    </row>
    <row r="989" spans="2:10" ht="13.35" customHeight="1">
      <c r="B989" s="10" t="str">
        <f>VLOOKUP($J983,ASBVs!$A$2:$AE$411,29,FALSE)</f>
        <v>2</v>
      </c>
      <c r="C989" s="10" t="str">
        <f>VLOOKUP($J983,ASBVs!$A$2:$AE$411,30,FALSE)</f>
        <v>1</v>
      </c>
      <c r="D989" s="10" t="str">
        <f>VLOOKUP($J983,ASBVs!$A$2:$AE$411,31,FALSE)</f>
        <v>3</v>
      </c>
      <c r="E989" s="26" t="str">
        <f>VLOOKUP($J983,ASBVs!$A$2:$B$411,2,FALSE)</f>
        <v xml:space="preserve">Tradie - Coloured </v>
      </c>
      <c r="F989" s="26"/>
      <c r="G989" s="27" t="str">
        <f>VLOOKUP($J983,ASBVs!$A$2:$AB$411,27,FALSE)</f>
        <v>135.79</v>
      </c>
      <c r="H989" s="25"/>
      <c r="I989" s="27" t="str">
        <f>VLOOKUP($J983,ASBVs!$A$2:$AB$411,28,FALSE)</f>
        <v>135.91</v>
      </c>
      <c r="J989" s="25"/>
    </row>
    <row r="990" spans="2:10" ht="13.35" customHeight="1">
      <c r="B990" s="28" t="s">
        <v>3107</v>
      </c>
      <c r="C990" s="28"/>
      <c r="D990" s="28"/>
      <c r="E990" s="28"/>
      <c r="F990" s="28"/>
      <c r="G990" s="28"/>
      <c r="H990" s="28" t="s">
        <v>3108</v>
      </c>
      <c r="I990" s="28"/>
      <c r="J990" s="28"/>
    </row>
    <row r="992" spans="2:10" ht="13.35" customHeight="1">
      <c r="B992" s="3" t="s">
        <v>3099</v>
      </c>
      <c r="C992" s="4"/>
      <c r="D992" s="4" t="str">
        <f>VLOOKUP($J992,ASBVs!$A$2:$D$411,4,FALSE)</f>
        <v>220923</v>
      </c>
      <c r="E992" s="4"/>
      <c r="F992" s="4" t="str">
        <f>VLOOKUP($J992,ASBVs!$A$2:$H$411,8,FALSE)</f>
        <v>Twin</v>
      </c>
      <c r="G992" s="29" t="str">
        <f>VLOOKUP($J992,ASBVs!$A$2:$AF$411,32,FALSE)</f>
        <v>«««««</v>
      </c>
      <c r="H992" s="30"/>
      <c r="I992" s="5" t="s">
        <v>3100</v>
      </c>
      <c r="J992" s="6">
        <v>111</v>
      </c>
    </row>
    <row r="993" spans="2:10" ht="13.35" customHeight="1">
      <c r="B993" s="7" t="s">
        <v>3101</v>
      </c>
      <c r="C993" s="19" t="str">
        <f>VLOOKUP($J992,ASBVs!$A$2:$F$411,6,FALSE)</f>
        <v>201283</v>
      </c>
      <c r="D993" s="20"/>
      <c r="E993" s="20"/>
      <c r="F993" s="7" t="s">
        <v>3102</v>
      </c>
      <c r="G993" s="21">
        <f>VLOOKUP($J992,ASBVs!$A$2:$G$411,7,FALSE)</f>
        <v>44690</v>
      </c>
      <c r="H993" s="21"/>
      <c r="I993" s="21"/>
      <c r="J993" s="22"/>
    </row>
    <row r="994" spans="2:10" ht="13.35" customHeight="1">
      <c r="B994" s="8" t="s">
        <v>0</v>
      </c>
      <c r="C994" s="9" t="s">
        <v>6</v>
      </c>
      <c r="D994" s="9" t="s">
        <v>2667</v>
      </c>
      <c r="E994" s="9" t="s">
        <v>2</v>
      </c>
      <c r="F994" s="9" t="s">
        <v>1</v>
      </c>
      <c r="G994" s="8" t="s">
        <v>3</v>
      </c>
      <c r="H994" s="8" t="s">
        <v>4</v>
      </c>
      <c r="I994" s="8" t="s">
        <v>5</v>
      </c>
      <c r="J994" s="8" t="s">
        <v>7</v>
      </c>
    </row>
    <row r="995" spans="2:10" ht="13.35" customHeight="1">
      <c r="B995" s="10" t="str">
        <f>VLOOKUP($J992,ASBVs!$A$2:$AE$411,9,FALSE)</f>
        <v>0.40</v>
      </c>
      <c r="C995" s="10" t="str">
        <f>VLOOKUP($J992,ASBVs!$A$2:$AE$411,11,FALSE)</f>
        <v>9.69</v>
      </c>
      <c r="D995" s="10" t="str">
        <f>VLOOKUP($J992,ASBVs!$A$2:$AE$411,13,FALSE)</f>
        <v>13.73</v>
      </c>
      <c r="E995" s="10" t="str">
        <f>VLOOKUP($J992,ASBVs!$A$2:$AE$411,17,FALSE)</f>
        <v>-0.36</v>
      </c>
      <c r="F995" s="10" t="str">
        <f>VLOOKUP($J992,ASBVs!$A$2:$AE$411,15,FALSE)</f>
        <v>1.97</v>
      </c>
      <c r="G995" s="10" t="str">
        <f>VLOOKUP($J992,ASBVs!$A$2:$AE$411,19,FALSE)</f>
        <v>3.01</v>
      </c>
      <c r="H995" s="10" t="str">
        <f>VLOOKUP($J992,ASBVs!$A$2:$AE$411,21,FALSE)</f>
        <v>0.17</v>
      </c>
      <c r="I995" s="10" t="str">
        <f>VLOOKUP($J992,ASBVs!$A$2:$AE$411,23,FALSE)</f>
        <v>0.76</v>
      </c>
      <c r="J995" s="10" t="str">
        <f>VLOOKUP($J992,ASBVs!$A$2:$AE$411,25,FALSE)</f>
        <v>1.71</v>
      </c>
    </row>
    <row r="996" spans="2:10" ht="13.35" customHeight="1">
      <c r="B996" s="10" t="str">
        <f>VLOOKUP($J992,ASBVs!$A$2:$AB$411,10,FALSE)</f>
        <v>63</v>
      </c>
      <c r="C996" s="10" t="str">
        <f>VLOOKUP($J992,ASBVs!$A$2:$AB$411,12,FALSE)</f>
        <v>67</v>
      </c>
      <c r="D996" s="10" t="str">
        <f>VLOOKUP($J992,ASBVs!$A$2:$AB$411,14,FALSE)</f>
        <v>67</v>
      </c>
      <c r="E996" s="10" t="str">
        <f>VLOOKUP($J992,ASBVs!$A$2:$AB$411,18,FALSE)</f>
        <v>66</v>
      </c>
      <c r="F996" s="10" t="str">
        <f>VLOOKUP($J992,ASBVs!$A$2:$AB$411,16,FALSE)</f>
        <v>68</v>
      </c>
      <c r="G996" s="10" t="str">
        <f>VLOOKUP($J992,ASBVs!$A$2:$AB$411,20,FALSE)</f>
        <v>56</v>
      </c>
      <c r="H996" s="10" t="str">
        <f>VLOOKUP($J992,ASBVs!$A$2:$AB$411,22,FALSE)</f>
        <v>47</v>
      </c>
      <c r="I996" s="10" t="str">
        <f>VLOOKUP($J992,ASBVs!$A$2:$AB$411,24,FALSE)</f>
        <v>46</v>
      </c>
      <c r="J996" s="10" t="str">
        <f>VLOOKUP($J992,ASBVs!$A$2:$AB$411,26,FALSE)</f>
        <v>51</v>
      </c>
    </row>
    <row r="997" spans="2:10" ht="13.35" customHeight="1">
      <c r="B997" s="11" t="s">
        <v>3103</v>
      </c>
      <c r="C997" s="11" t="s">
        <v>3091</v>
      </c>
      <c r="D997" s="11" t="s">
        <v>3104</v>
      </c>
      <c r="E997" s="23" t="s">
        <v>2623</v>
      </c>
      <c r="F997" s="23"/>
      <c r="G997" s="24" t="s">
        <v>3105</v>
      </c>
      <c r="H997" s="25"/>
      <c r="I997" s="23" t="s">
        <v>3106</v>
      </c>
      <c r="J997" s="23"/>
    </row>
    <row r="998" spans="2:10" ht="13.35" customHeight="1">
      <c r="B998" s="10" t="str">
        <f>VLOOKUP($J992,ASBVs!$A$2:$AE$411,29,FALSE)</f>
        <v>2</v>
      </c>
      <c r="C998" s="10" t="str">
        <f>VLOOKUP($J992,ASBVs!$A$2:$AE$411,30,FALSE)</f>
        <v>2</v>
      </c>
      <c r="D998" s="10" t="str">
        <f>VLOOKUP($J992,ASBVs!$A$2:$AE$411,31,FALSE)</f>
        <v>3</v>
      </c>
      <c r="E998" s="26" t="str">
        <f>VLOOKUP($J992,ASBVs!$A$2:$B$411,2,FALSE)</f>
        <v xml:space="preserve">Tradie - Coloured </v>
      </c>
      <c r="F998" s="26"/>
      <c r="G998" s="27" t="str">
        <f>VLOOKUP($J992,ASBVs!$A$2:$AB$411,27,FALSE)</f>
        <v>139.69</v>
      </c>
      <c r="H998" s="25"/>
      <c r="I998" s="27" t="str">
        <f>VLOOKUP($J992,ASBVs!$A$2:$AB$411,28,FALSE)</f>
        <v>138.54</v>
      </c>
      <c r="J998" s="25"/>
    </row>
    <row r="999" spans="2:10" ht="13.35" customHeight="1">
      <c r="B999" s="28" t="s">
        <v>3107</v>
      </c>
      <c r="C999" s="28"/>
      <c r="D999" s="28"/>
      <c r="E999" s="28"/>
      <c r="F999" s="28"/>
      <c r="G999" s="28"/>
      <c r="H999" s="28" t="s">
        <v>3108</v>
      </c>
      <c r="I999" s="28"/>
      <c r="J999" s="28"/>
    </row>
    <row r="1001" spans="2:10" ht="13.35" customHeight="1">
      <c r="B1001" s="3" t="s">
        <v>3099</v>
      </c>
      <c r="C1001" s="4"/>
      <c r="D1001" s="4" t="str">
        <f>VLOOKUP($J1001,ASBVs!$A$2:$D$411,4,FALSE)</f>
        <v>221197</v>
      </c>
      <c r="E1001" s="4"/>
      <c r="F1001" s="4" t="str">
        <f>VLOOKUP($J1001,ASBVs!$A$2:$H$411,8,FALSE)</f>
        <v>Twin</v>
      </c>
      <c r="G1001" s="29" t="str">
        <f>VLOOKUP($J1001,ASBVs!$A$2:$AF$411,32,FALSE)</f>
        <v>«««««</v>
      </c>
      <c r="H1001" s="30"/>
      <c r="I1001" s="5" t="s">
        <v>3100</v>
      </c>
      <c r="J1001" s="6">
        <v>112</v>
      </c>
    </row>
    <row r="1002" spans="2:10" ht="13.35" customHeight="1">
      <c r="B1002" s="7" t="s">
        <v>3101</v>
      </c>
      <c r="C1002" s="19" t="str">
        <f>VLOOKUP($J1001,ASBVs!$A$2:$F$411,6,FALSE)</f>
        <v>201492</v>
      </c>
      <c r="D1002" s="20"/>
      <c r="E1002" s="20"/>
      <c r="F1002" s="7" t="s">
        <v>3102</v>
      </c>
      <c r="G1002" s="21">
        <f>VLOOKUP($J1001,ASBVs!$A$2:$G$411,7,FALSE)</f>
        <v>44719</v>
      </c>
      <c r="H1002" s="21"/>
      <c r="I1002" s="21"/>
      <c r="J1002" s="22"/>
    </row>
    <row r="1003" spans="2:10" ht="13.35" customHeight="1">
      <c r="B1003" s="8" t="s">
        <v>0</v>
      </c>
      <c r="C1003" s="9" t="s">
        <v>6</v>
      </c>
      <c r="D1003" s="9" t="s">
        <v>2667</v>
      </c>
      <c r="E1003" s="9" t="s">
        <v>2</v>
      </c>
      <c r="F1003" s="9" t="s">
        <v>1</v>
      </c>
      <c r="G1003" s="8" t="s">
        <v>3</v>
      </c>
      <c r="H1003" s="8" t="s">
        <v>4</v>
      </c>
      <c r="I1003" s="8" t="s">
        <v>5</v>
      </c>
      <c r="J1003" s="8" t="s">
        <v>7</v>
      </c>
    </row>
    <row r="1004" spans="2:10" ht="13.35" customHeight="1">
      <c r="B1004" s="10" t="str">
        <f>VLOOKUP($J1001,ASBVs!$A$2:$AE$411,9,FALSE)</f>
        <v>0.31</v>
      </c>
      <c r="C1004" s="10" t="str">
        <f>VLOOKUP($J1001,ASBVs!$A$2:$AE$411,11,FALSE)</f>
        <v>9.06</v>
      </c>
      <c r="D1004" s="10" t="str">
        <f>VLOOKUP($J1001,ASBVs!$A$2:$AE$411,13,FALSE)</f>
        <v>13.09</v>
      </c>
      <c r="E1004" s="10" t="str">
        <f>VLOOKUP($J1001,ASBVs!$A$2:$AE$411,17,FALSE)</f>
        <v>0.17</v>
      </c>
      <c r="F1004" s="10" t="str">
        <f>VLOOKUP($J1001,ASBVs!$A$2:$AE$411,15,FALSE)</f>
        <v>1.73</v>
      </c>
      <c r="G1004" s="10" t="str">
        <f>VLOOKUP($J1001,ASBVs!$A$2:$AE$411,19,FALSE)</f>
        <v>2.00</v>
      </c>
      <c r="H1004" s="10" t="str">
        <f>VLOOKUP($J1001,ASBVs!$A$2:$AE$411,21,FALSE)</f>
        <v>0.00</v>
      </c>
      <c r="I1004" s="10" t="str">
        <f>VLOOKUP($J1001,ASBVs!$A$2:$AE$411,23,FALSE)</f>
        <v>1.17</v>
      </c>
      <c r="J1004" s="10" t="str">
        <f>VLOOKUP($J1001,ASBVs!$A$2:$AE$411,25,FALSE)</f>
        <v>1.90</v>
      </c>
    </row>
    <row r="1005" spans="2:10" ht="13.35" customHeight="1">
      <c r="B1005" s="10" t="str">
        <f>VLOOKUP($J1001,ASBVs!$A$2:$AB$411,10,FALSE)</f>
        <v>63</v>
      </c>
      <c r="C1005" s="10" t="str">
        <f>VLOOKUP($J1001,ASBVs!$A$2:$AB$411,12,FALSE)</f>
        <v>65</v>
      </c>
      <c r="D1005" s="10" t="str">
        <f>VLOOKUP($J1001,ASBVs!$A$2:$AB$411,14,FALSE)</f>
        <v>62</v>
      </c>
      <c r="E1005" s="10" t="str">
        <f>VLOOKUP($J1001,ASBVs!$A$2:$AB$411,18,FALSE)</f>
        <v>63</v>
      </c>
      <c r="F1005" s="10" t="str">
        <f>VLOOKUP($J1001,ASBVs!$A$2:$AB$411,16,FALSE)</f>
        <v>66</v>
      </c>
      <c r="G1005" s="10" t="str">
        <f>VLOOKUP($J1001,ASBVs!$A$2:$AB$411,20,FALSE)</f>
        <v>57</v>
      </c>
      <c r="H1005" s="10" t="str">
        <f>VLOOKUP($J1001,ASBVs!$A$2:$AB$411,22,FALSE)</f>
        <v>45</v>
      </c>
      <c r="I1005" s="10" t="str">
        <f>VLOOKUP($J1001,ASBVs!$A$2:$AB$411,24,FALSE)</f>
        <v>44</v>
      </c>
      <c r="J1005" s="10" t="str">
        <f>VLOOKUP($J1001,ASBVs!$A$2:$AB$411,26,FALSE)</f>
        <v>48</v>
      </c>
    </row>
    <row r="1006" spans="2:10" ht="13.35" customHeight="1">
      <c r="B1006" s="11" t="s">
        <v>3103</v>
      </c>
      <c r="C1006" s="11" t="s">
        <v>3091</v>
      </c>
      <c r="D1006" s="11" t="s">
        <v>3104</v>
      </c>
      <c r="E1006" s="23" t="s">
        <v>2623</v>
      </c>
      <c r="F1006" s="23"/>
      <c r="G1006" s="24" t="s">
        <v>3105</v>
      </c>
      <c r="H1006" s="25"/>
      <c r="I1006" s="23" t="s">
        <v>3106</v>
      </c>
      <c r="J1006" s="23"/>
    </row>
    <row r="1007" spans="2:10" ht="13.35" customHeight="1">
      <c r="B1007" s="10" t="str">
        <f>VLOOKUP($J1001,ASBVs!$A$2:$AE$411,29,FALSE)</f>
        <v>1</v>
      </c>
      <c r="C1007" s="10" t="str">
        <f>VLOOKUP($J1001,ASBVs!$A$2:$AE$411,30,FALSE)</f>
        <v>1</v>
      </c>
      <c r="D1007" s="10" t="str">
        <f>VLOOKUP($J1001,ASBVs!$A$2:$AE$411,31,FALSE)</f>
        <v>2</v>
      </c>
      <c r="E1007" s="26" t="str">
        <f>VLOOKUP($J1001,ASBVs!$A$2:$B$411,2,FALSE)</f>
        <v xml:space="preserve">Tradie - Coloured </v>
      </c>
      <c r="F1007" s="26"/>
      <c r="G1007" s="27" t="str">
        <f>VLOOKUP($J1001,ASBVs!$A$2:$AB$411,27,FALSE)</f>
        <v>136.18</v>
      </c>
      <c r="H1007" s="25"/>
      <c r="I1007" s="27" t="str">
        <f>VLOOKUP($J1001,ASBVs!$A$2:$AB$411,28,FALSE)</f>
        <v>136.96</v>
      </c>
      <c r="J1007" s="25"/>
    </row>
    <row r="1008" spans="2:10" ht="13.35" customHeight="1">
      <c r="B1008" s="28" t="s">
        <v>3107</v>
      </c>
      <c r="C1008" s="28"/>
      <c r="D1008" s="28"/>
      <c r="E1008" s="28"/>
      <c r="F1008" s="28"/>
      <c r="G1008" s="28"/>
      <c r="H1008" s="28" t="s">
        <v>3108</v>
      </c>
      <c r="I1008" s="28"/>
      <c r="J1008" s="28"/>
    </row>
    <row r="1010" spans="2:10" ht="13.35" customHeight="1">
      <c r="B1010" s="3" t="s">
        <v>3099</v>
      </c>
      <c r="C1010" s="4"/>
      <c r="D1010" s="4" t="str">
        <f>VLOOKUP($J1010,ASBVs!$A$2:$D$411,4,FALSE)</f>
        <v>221233</v>
      </c>
      <c r="E1010" s="4"/>
      <c r="F1010" s="4" t="str">
        <f>VLOOKUP($J1010,ASBVs!$A$2:$H$411,8,FALSE)</f>
        <v>Single</v>
      </c>
      <c r="G1010" s="29" t="str">
        <f>VLOOKUP($J1010,ASBVs!$A$2:$AF$411,32,FALSE)</f>
        <v>«««««</v>
      </c>
      <c r="H1010" s="30"/>
      <c r="I1010" s="5" t="s">
        <v>3100</v>
      </c>
      <c r="J1010" s="6">
        <v>113</v>
      </c>
    </row>
    <row r="1011" spans="2:10" ht="13.35" customHeight="1">
      <c r="B1011" s="7" t="s">
        <v>3101</v>
      </c>
      <c r="C1011" s="19" t="str">
        <f>VLOOKUP($J1010,ASBVs!$A$2:$F$411,6,FALSE)</f>
        <v>211437</v>
      </c>
      <c r="D1011" s="20"/>
      <c r="E1011" s="20"/>
      <c r="F1011" s="7" t="s">
        <v>3102</v>
      </c>
      <c r="G1011" s="21">
        <f>VLOOKUP($J1010,ASBVs!$A$2:$G$411,7,FALSE)</f>
        <v>44720</v>
      </c>
      <c r="H1011" s="21"/>
      <c r="I1011" s="21"/>
      <c r="J1011" s="22"/>
    </row>
    <row r="1012" spans="2:10" ht="13.35" customHeight="1">
      <c r="B1012" s="8" t="s">
        <v>0</v>
      </c>
      <c r="C1012" s="9" t="s">
        <v>6</v>
      </c>
      <c r="D1012" s="9" t="s">
        <v>2667</v>
      </c>
      <c r="E1012" s="9" t="s">
        <v>2</v>
      </c>
      <c r="F1012" s="9" t="s">
        <v>1</v>
      </c>
      <c r="G1012" s="8" t="s">
        <v>3</v>
      </c>
      <c r="H1012" s="8" t="s">
        <v>4</v>
      </c>
      <c r="I1012" s="8" t="s">
        <v>5</v>
      </c>
      <c r="J1012" s="8" t="s">
        <v>7</v>
      </c>
    </row>
    <row r="1013" spans="2:10" ht="13.35" customHeight="1">
      <c r="B1013" s="10" t="str">
        <f>VLOOKUP($J1010,ASBVs!$A$2:$AE$411,9,FALSE)</f>
        <v>0.36</v>
      </c>
      <c r="C1013" s="10" t="str">
        <f>VLOOKUP($J1010,ASBVs!$A$2:$AE$411,11,FALSE)</f>
        <v>9.86</v>
      </c>
      <c r="D1013" s="10" t="str">
        <f>VLOOKUP($J1010,ASBVs!$A$2:$AE$411,13,FALSE)</f>
        <v>14.28</v>
      </c>
      <c r="E1013" s="10" t="str">
        <f>VLOOKUP($J1010,ASBVs!$A$2:$AE$411,17,FALSE)</f>
        <v>1.57</v>
      </c>
      <c r="F1013" s="10" t="str">
        <f>VLOOKUP($J1010,ASBVs!$A$2:$AE$411,15,FALSE)</f>
        <v>3.61</v>
      </c>
      <c r="G1013" s="10" t="str">
        <f>VLOOKUP($J1010,ASBVs!$A$2:$AE$411,19,FALSE)</f>
        <v>1.68</v>
      </c>
      <c r="H1013" s="10" t="str">
        <f>VLOOKUP($J1010,ASBVs!$A$2:$AE$411,21,FALSE)</f>
        <v>-0.06</v>
      </c>
      <c r="I1013" s="10" t="str">
        <f>VLOOKUP($J1010,ASBVs!$A$2:$AE$411,23,FALSE)</f>
        <v>1.80</v>
      </c>
      <c r="J1013" s="10" t="str">
        <f>VLOOKUP($J1010,ASBVs!$A$2:$AE$411,25,FALSE)</f>
        <v>3.05</v>
      </c>
    </row>
    <row r="1014" spans="2:10" ht="13.35" customHeight="1">
      <c r="B1014" s="10" t="str">
        <f>VLOOKUP($J1010,ASBVs!$A$2:$AB$411,10,FALSE)</f>
        <v>55</v>
      </c>
      <c r="C1014" s="10" t="str">
        <f>VLOOKUP($J1010,ASBVs!$A$2:$AB$411,12,FALSE)</f>
        <v>58</v>
      </c>
      <c r="D1014" s="10" t="str">
        <f>VLOOKUP($J1010,ASBVs!$A$2:$AB$411,14,FALSE)</f>
        <v>55</v>
      </c>
      <c r="E1014" s="10" t="str">
        <f>VLOOKUP($J1010,ASBVs!$A$2:$AB$411,18,FALSE)</f>
        <v>57</v>
      </c>
      <c r="F1014" s="10" t="str">
        <f>VLOOKUP($J1010,ASBVs!$A$2:$AB$411,16,FALSE)</f>
        <v>60</v>
      </c>
      <c r="G1014" s="10" t="str">
        <f>VLOOKUP($J1010,ASBVs!$A$2:$AB$411,20,FALSE)</f>
        <v>51</v>
      </c>
      <c r="H1014" s="10" t="str">
        <f>VLOOKUP($J1010,ASBVs!$A$2:$AB$411,22,FALSE)</f>
        <v>41</v>
      </c>
      <c r="I1014" s="10" t="str">
        <f>VLOOKUP($J1010,ASBVs!$A$2:$AB$411,24,FALSE)</f>
        <v>40</v>
      </c>
      <c r="J1014" s="10" t="str">
        <f>VLOOKUP($J1010,ASBVs!$A$2:$AB$411,26,FALSE)</f>
        <v>42</v>
      </c>
    </row>
    <row r="1015" spans="2:10" ht="13.35" customHeight="1">
      <c r="B1015" s="11" t="s">
        <v>3103</v>
      </c>
      <c r="C1015" s="11" t="s">
        <v>3091</v>
      </c>
      <c r="D1015" s="11" t="s">
        <v>3104</v>
      </c>
      <c r="E1015" s="23" t="s">
        <v>2623</v>
      </c>
      <c r="F1015" s="23"/>
      <c r="G1015" s="24" t="s">
        <v>3105</v>
      </c>
      <c r="H1015" s="25"/>
      <c r="I1015" s="23" t="s">
        <v>3106</v>
      </c>
      <c r="J1015" s="23"/>
    </row>
    <row r="1016" spans="2:10" ht="13.35" customHeight="1">
      <c r="B1016" s="10" t="str">
        <f>VLOOKUP($J1010,ASBVs!$A$2:$AE$411,29,FALSE)</f>
        <v>2</v>
      </c>
      <c r="C1016" s="10" t="str">
        <f>VLOOKUP($J1010,ASBVs!$A$2:$AE$411,30,FALSE)</f>
        <v>3</v>
      </c>
      <c r="D1016" s="10" t="str">
        <f>VLOOKUP($J1010,ASBVs!$A$2:$AE$411,31,FALSE)</f>
        <v>3</v>
      </c>
      <c r="E1016" s="26" t="str">
        <f>VLOOKUP($J1010,ASBVs!$A$2:$B$411,2,FALSE)</f>
        <v xml:space="preserve">Tradie - Coloured </v>
      </c>
      <c r="F1016" s="26"/>
      <c r="G1016" s="27" t="str">
        <f>VLOOKUP($J1010,ASBVs!$A$2:$AB$411,27,FALSE)</f>
        <v>139.47</v>
      </c>
      <c r="H1016" s="25"/>
      <c r="I1016" s="27" t="str">
        <f>VLOOKUP($J1010,ASBVs!$A$2:$AB$411,28,FALSE)</f>
        <v>141.13</v>
      </c>
      <c r="J1016" s="25"/>
    </row>
    <row r="1017" spans="2:10" ht="13.35" customHeight="1">
      <c r="B1017" s="28" t="s">
        <v>3107</v>
      </c>
      <c r="C1017" s="28"/>
      <c r="D1017" s="28"/>
      <c r="E1017" s="28"/>
      <c r="F1017" s="28"/>
      <c r="G1017" s="28"/>
      <c r="H1017" s="28" t="s">
        <v>3108</v>
      </c>
      <c r="I1017" s="28"/>
      <c r="J1017" s="28"/>
    </row>
    <row r="1019" spans="2:10" ht="13.35" customHeight="1">
      <c r="B1019" s="3" t="s">
        <v>3099</v>
      </c>
      <c r="C1019" s="4"/>
      <c r="D1019" s="4" t="str">
        <f>VLOOKUP($J1019,ASBVs!$A$2:$D$411,4,FALSE)</f>
        <v>220543</v>
      </c>
      <c r="E1019" s="4"/>
      <c r="F1019" s="4" t="str">
        <f>VLOOKUP($J1019,ASBVs!$A$2:$H$411,8,FALSE)</f>
        <v>Twin</v>
      </c>
      <c r="G1019" s="29"/>
      <c r="H1019" s="30"/>
      <c r="I1019" s="5" t="s">
        <v>3100</v>
      </c>
      <c r="J1019" s="6">
        <v>114</v>
      </c>
    </row>
    <row r="1020" spans="2:10" ht="13.35" customHeight="1">
      <c r="B1020" s="7" t="s">
        <v>3101</v>
      </c>
      <c r="C1020" s="19" t="str">
        <f>VLOOKUP($J1019,ASBVs!$A$2:$F$411,6,FALSE)</f>
        <v>200242</v>
      </c>
      <c r="D1020" s="20"/>
      <c r="E1020" s="20"/>
      <c r="F1020" s="7" t="s">
        <v>3102</v>
      </c>
      <c r="G1020" s="21">
        <f>VLOOKUP($J1019,ASBVs!$A$2:$G$411,7,FALSE)</f>
        <v>44682</v>
      </c>
      <c r="H1020" s="21"/>
      <c r="I1020" s="21"/>
      <c r="J1020" s="22"/>
    </row>
    <row r="1021" spans="2:10" ht="13.35" customHeight="1">
      <c r="B1021" s="8" t="s">
        <v>0</v>
      </c>
      <c r="C1021" s="9" t="s">
        <v>6</v>
      </c>
      <c r="D1021" s="9" t="s">
        <v>2667</v>
      </c>
      <c r="E1021" s="9" t="s">
        <v>2</v>
      </c>
      <c r="F1021" s="9" t="s">
        <v>1</v>
      </c>
      <c r="G1021" s="8" t="s">
        <v>3</v>
      </c>
      <c r="H1021" s="8" t="s">
        <v>4</v>
      </c>
      <c r="I1021" s="8" t="s">
        <v>5</v>
      </c>
      <c r="J1021" s="8" t="s">
        <v>7</v>
      </c>
    </row>
    <row r="1022" spans="2:10" ht="13.35" customHeight="1">
      <c r="B1022" s="10" t="str">
        <f>VLOOKUP($J1019,ASBVs!$A$2:$AE$411,9,FALSE)</f>
        <v>0.45</v>
      </c>
      <c r="C1022" s="10" t="str">
        <f>VLOOKUP($J1019,ASBVs!$A$2:$AE$411,11,FALSE)</f>
        <v>9.72</v>
      </c>
      <c r="D1022" s="10" t="str">
        <f>VLOOKUP($J1019,ASBVs!$A$2:$AE$411,13,FALSE)</f>
        <v>14.56</v>
      </c>
      <c r="E1022" s="10" t="str">
        <f>VLOOKUP($J1019,ASBVs!$A$2:$AE$411,17,FALSE)</f>
        <v>0.40</v>
      </c>
      <c r="F1022" s="10" t="str">
        <f>VLOOKUP($J1019,ASBVs!$A$2:$AE$411,15,FALSE)</f>
        <v>2.70</v>
      </c>
      <c r="G1022" s="10" t="str">
        <f>VLOOKUP($J1019,ASBVs!$A$2:$AE$411,19,FALSE)</f>
        <v>2.28</v>
      </c>
      <c r="H1022" s="10" t="str">
        <f>VLOOKUP($J1019,ASBVs!$A$2:$AE$411,21,FALSE)</f>
        <v>-0.27</v>
      </c>
      <c r="I1022" s="10" t="str">
        <f>VLOOKUP($J1019,ASBVs!$A$2:$AE$411,23,FALSE)</f>
        <v>1.58</v>
      </c>
      <c r="J1022" s="10" t="str">
        <f>VLOOKUP($J1019,ASBVs!$A$2:$AE$411,25,FALSE)</f>
        <v>2.53</v>
      </c>
    </row>
    <row r="1023" spans="2:10" ht="13.35" customHeight="1">
      <c r="B1023" s="10" t="str">
        <f>VLOOKUP($J1019,ASBVs!$A$2:$AB$411,10,FALSE)</f>
        <v>63</v>
      </c>
      <c r="C1023" s="10" t="str">
        <f>VLOOKUP($J1019,ASBVs!$A$2:$AB$411,12,FALSE)</f>
        <v>66</v>
      </c>
      <c r="D1023" s="10" t="str">
        <f>VLOOKUP($J1019,ASBVs!$A$2:$AB$411,14,FALSE)</f>
        <v>66</v>
      </c>
      <c r="E1023" s="10" t="str">
        <f>VLOOKUP($J1019,ASBVs!$A$2:$AB$411,18,FALSE)</f>
        <v>65</v>
      </c>
      <c r="F1023" s="10" t="str">
        <f>VLOOKUP($J1019,ASBVs!$A$2:$AB$411,16,FALSE)</f>
        <v>67</v>
      </c>
      <c r="G1023" s="10" t="str">
        <f>VLOOKUP($J1019,ASBVs!$A$2:$AB$411,20,FALSE)</f>
        <v>56</v>
      </c>
      <c r="H1023" s="10" t="str">
        <f>VLOOKUP($J1019,ASBVs!$A$2:$AB$411,22,FALSE)</f>
        <v>49</v>
      </c>
      <c r="I1023" s="10" t="str">
        <f>VLOOKUP($J1019,ASBVs!$A$2:$AB$411,24,FALSE)</f>
        <v>48</v>
      </c>
      <c r="J1023" s="10" t="str">
        <f>VLOOKUP($J1019,ASBVs!$A$2:$AB$411,26,FALSE)</f>
        <v>52</v>
      </c>
    </row>
    <row r="1024" spans="2:10" ht="13.35" customHeight="1">
      <c r="B1024" s="11" t="s">
        <v>3103</v>
      </c>
      <c r="C1024" s="11" t="s">
        <v>3091</v>
      </c>
      <c r="D1024" s="11" t="s">
        <v>3104</v>
      </c>
      <c r="E1024" s="23" t="s">
        <v>2623</v>
      </c>
      <c r="F1024" s="23"/>
      <c r="G1024" s="24" t="s">
        <v>3105</v>
      </c>
      <c r="H1024" s="25"/>
      <c r="I1024" s="23" t="s">
        <v>3106</v>
      </c>
      <c r="J1024" s="23"/>
    </row>
    <row r="1025" spans="2:10" ht="13.35" customHeight="1">
      <c r="B1025" s="10" t="str">
        <f>VLOOKUP($J1019,ASBVs!$A$2:$AE$411,29,FALSE)</f>
        <v>1</v>
      </c>
      <c r="C1025" s="10" t="str">
        <f>VLOOKUP($J1019,ASBVs!$A$2:$AE$411,30,FALSE)</f>
        <v>3</v>
      </c>
      <c r="D1025" s="10" t="str">
        <f>VLOOKUP($J1019,ASBVs!$A$2:$AE$411,31,FALSE)</f>
        <v>1</v>
      </c>
      <c r="E1025" s="26" t="str">
        <f>VLOOKUP($J1019,ASBVs!$A$2:$B$411,2,FALSE)</f>
        <v xml:space="preserve">Tradie - Coloured </v>
      </c>
      <c r="F1025" s="26"/>
      <c r="G1025" s="27" t="str">
        <f>VLOOKUP($J1019,ASBVs!$A$2:$AB$411,27,FALSE)</f>
        <v>136.49</v>
      </c>
      <c r="H1025" s="25"/>
      <c r="I1025" s="27" t="str">
        <f>VLOOKUP($J1019,ASBVs!$A$2:$AB$411,28,FALSE)</f>
        <v>140.50</v>
      </c>
      <c r="J1025" s="25"/>
    </row>
    <row r="1026" spans="2:10" ht="13.35" customHeight="1">
      <c r="B1026" s="28" t="s">
        <v>3107</v>
      </c>
      <c r="C1026" s="28"/>
      <c r="D1026" s="28"/>
      <c r="E1026" s="28"/>
      <c r="F1026" s="28"/>
      <c r="G1026" s="28"/>
      <c r="H1026" s="28" t="s">
        <v>3108</v>
      </c>
      <c r="I1026" s="28"/>
      <c r="J1026" s="28"/>
    </row>
    <row r="1028" spans="2:10" ht="13.35" customHeight="1">
      <c r="B1028" s="3" t="s">
        <v>3099</v>
      </c>
      <c r="C1028" s="4"/>
      <c r="D1028" s="4" t="str">
        <f>VLOOKUP($J1028,ASBVs!$A$2:$D$411,4,FALSE)</f>
        <v>221239</v>
      </c>
      <c r="E1028" s="4"/>
      <c r="F1028" s="4" t="str">
        <f>VLOOKUP($J1028,ASBVs!$A$2:$H$411,8,FALSE)</f>
        <v>Twin</v>
      </c>
      <c r="G1028" s="29" t="str">
        <f>VLOOKUP($J1028,ASBVs!$A$2:$AF$411,32,FALSE)</f>
        <v>«««««</v>
      </c>
      <c r="H1028" s="30"/>
      <c r="I1028" s="5" t="s">
        <v>3100</v>
      </c>
      <c r="J1028" s="6">
        <v>115</v>
      </c>
    </row>
    <row r="1029" spans="2:10" ht="13.35" customHeight="1">
      <c r="B1029" s="7" t="s">
        <v>3101</v>
      </c>
      <c r="C1029" s="19" t="str">
        <f>VLOOKUP($J1028,ASBVs!$A$2:$F$411,6,FALSE)</f>
        <v>201492</v>
      </c>
      <c r="D1029" s="20"/>
      <c r="E1029" s="20"/>
      <c r="F1029" s="7" t="s">
        <v>3102</v>
      </c>
      <c r="G1029" s="21">
        <f>VLOOKUP($J1028,ASBVs!$A$2:$G$411,7,FALSE)</f>
        <v>44721</v>
      </c>
      <c r="H1029" s="21"/>
      <c r="I1029" s="21"/>
      <c r="J1029" s="22"/>
    </row>
    <row r="1030" spans="2:10" ht="13.35" customHeight="1">
      <c r="B1030" s="8" t="s">
        <v>0</v>
      </c>
      <c r="C1030" s="9" t="s">
        <v>6</v>
      </c>
      <c r="D1030" s="9" t="s">
        <v>2667</v>
      </c>
      <c r="E1030" s="9" t="s">
        <v>2</v>
      </c>
      <c r="F1030" s="9" t="s">
        <v>1</v>
      </c>
      <c r="G1030" s="8" t="s">
        <v>3</v>
      </c>
      <c r="H1030" s="8" t="s">
        <v>4</v>
      </c>
      <c r="I1030" s="8" t="s">
        <v>5</v>
      </c>
      <c r="J1030" s="8" t="s">
        <v>7</v>
      </c>
    </row>
    <row r="1031" spans="2:10" ht="13.35" customHeight="1">
      <c r="B1031" s="10" t="str">
        <f>VLOOKUP($J1028,ASBVs!$A$2:$AE$411,9,FALSE)</f>
        <v>0.33</v>
      </c>
      <c r="C1031" s="10" t="str">
        <f>VLOOKUP($J1028,ASBVs!$A$2:$AE$411,11,FALSE)</f>
        <v>9.88</v>
      </c>
      <c r="D1031" s="10" t="str">
        <f>VLOOKUP($J1028,ASBVs!$A$2:$AE$411,13,FALSE)</f>
        <v>14.34</v>
      </c>
      <c r="E1031" s="10" t="str">
        <f>VLOOKUP($J1028,ASBVs!$A$2:$AE$411,17,FALSE)</f>
        <v>0.53</v>
      </c>
      <c r="F1031" s="10" t="str">
        <f>VLOOKUP($J1028,ASBVs!$A$2:$AE$411,15,FALSE)</f>
        <v>1.97</v>
      </c>
      <c r="G1031" s="10" t="str">
        <f>VLOOKUP($J1028,ASBVs!$A$2:$AE$411,19,FALSE)</f>
        <v>1.86</v>
      </c>
      <c r="H1031" s="10" t="str">
        <f>VLOOKUP($J1028,ASBVs!$A$2:$AE$411,21,FALSE)</f>
        <v>-0.02</v>
      </c>
      <c r="I1031" s="10" t="str">
        <f>VLOOKUP($J1028,ASBVs!$A$2:$AE$411,23,FALSE)</f>
        <v>2.21</v>
      </c>
      <c r="J1031" s="10" t="str">
        <f>VLOOKUP($J1028,ASBVs!$A$2:$AE$411,25,FALSE)</f>
        <v>2.13</v>
      </c>
    </row>
    <row r="1032" spans="2:10" ht="13.35" customHeight="1">
      <c r="B1032" s="10" t="str">
        <f>VLOOKUP($J1028,ASBVs!$A$2:$AB$411,10,FALSE)</f>
        <v>62</v>
      </c>
      <c r="C1032" s="10" t="str">
        <f>VLOOKUP($J1028,ASBVs!$A$2:$AB$411,12,FALSE)</f>
        <v>64</v>
      </c>
      <c r="D1032" s="10" t="str">
        <f>VLOOKUP($J1028,ASBVs!$A$2:$AB$411,14,FALSE)</f>
        <v>61</v>
      </c>
      <c r="E1032" s="10" t="str">
        <f>VLOOKUP($J1028,ASBVs!$A$2:$AB$411,18,FALSE)</f>
        <v>63</v>
      </c>
      <c r="F1032" s="10" t="str">
        <f>VLOOKUP($J1028,ASBVs!$A$2:$AB$411,16,FALSE)</f>
        <v>65</v>
      </c>
      <c r="G1032" s="10" t="str">
        <f>VLOOKUP($J1028,ASBVs!$A$2:$AB$411,20,FALSE)</f>
        <v>57</v>
      </c>
      <c r="H1032" s="10" t="str">
        <f>VLOOKUP($J1028,ASBVs!$A$2:$AB$411,22,FALSE)</f>
        <v>46</v>
      </c>
      <c r="I1032" s="10" t="str">
        <f>VLOOKUP($J1028,ASBVs!$A$2:$AB$411,24,FALSE)</f>
        <v>44</v>
      </c>
      <c r="J1032" s="10" t="str">
        <f>VLOOKUP($J1028,ASBVs!$A$2:$AB$411,26,FALSE)</f>
        <v>47</v>
      </c>
    </row>
    <row r="1033" spans="2:10" ht="13.35" customHeight="1">
      <c r="B1033" s="11" t="s">
        <v>3103</v>
      </c>
      <c r="C1033" s="11" t="s">
        <v>3091</v>
      </c>
      <c r="D1033" s="11" t="s">
        <v>3104</v>
      </c>
      <c r="E1033" s="23" t="s">
        <v>2623</v>
      </c>
      <c r="F1033" s="23"/>
      <c r="G1033" s="24" t="s">
        <v>3105</v>
      </c>
      <c r="H1033" s="25"/>
      <c r="I1033" s="23" t="s">
        <v>3106</v>
      </c>
      <c r="J1033" s="23"/>
    </row>
    <row r="1034" spans="2:10" ht="13.35" customHeight="1">
      <c r="B1034" s="10" t="str">
        <f>VLOOKUP($J1028,ASBVs!$A$2:$AE$411,29,FALSE)</f>
        <v>2</v>
      </c>
      <c r="C1034" s="10" t="str">
        <f>VLOOKUP($J1028,ASBVs!$A$2:$AE$411,30,FALSE)</f>
        <v>2</v>
      </c>
      <c r="D1034" s="10" t="str">
        <f>VLOOKUP($J1028,ASBVs!$A$2:$AE$411,31,FALSE)</f>
        <v>3</v>
      </c>
      <c r="E1034" s="26" t="str">
        <f>VLOOKUP($J1028,ASBVs!$A$2:$B$411,2,FALSE)</f>
        <v xml:space="preserve">Tradie - Coloured </v>
      </c>
      <c r="F1034" s="26"/>
      <c r="G1034" s="27" t="str">
        <f>VLOOKUP($J1028,ASBVs!$A$2:$AB$411,27,FALSE)</f>
        <v>134.60</v>
      </c>
      <c r="H1034" s="25"/>
      <c r="I1034" s="27" t="str">
        <f>VLOOKUP($J1028,ASBVs!$A$2:$AB$411,28,FALSE)</f>
        <v>135.68</v>
      </c>
      <c r="J1034" s="25"/>
    </row>
    <row r="1035" spans="2:10" ht="13.35" customHeight="1">
      <c r="B1035" s="28" t="s">
        <v>3107</v>
      </c>
      <c r="C1035" s="28"/>
      <c r="D1035" s="28"/>
      <c r="E1035" s="28"/>
      <c r="F1035" s="28"/>
      <c r="G1035" s="28"/>
      <c r="H1035" s="28" t="s">
        <v>3108</v>
      </c>
      <c r="I1035" s="28"/>
      <c r="J1035" s="28"/>
    </row>
    <row r="1037" spans="2:10" ht="13.35" customHeight="1">
      <c r="B1037" s="3" t="s">
        <v>3099</v>
      </c>
      <c r="C1037" s="4"/>
      <c r="D1037" s="4" t="str">
        <f>VLOOKUP($J1037,ASBVs!$A$2:$D$411,4,FALSE)</f>
        <v>220141</v>
      </c>
      <c r="E1037" s="4"/>
      <c r="F1037" s="4" t="str">
        <f>VLOOKUP($J1037,ASBVs!$A$2:$H$411,8,FALSE)</f>
        <v>Twin</v>
      </c>
      <c r="G1037" s="29" t="str">
        <f>VLOOKUP($J1037,ASBVs!$A$2:$AF$411,32,FALSE)</f>
        <v>«««««</v>
      </c>
      <c r="H1037" s="30"/>
      <c r="I1037" s="5" t="s">
        <v>3100</v>
      </c>
      <c r="J1037" s="6">
        <v>116</v>
      </c>
    </row>
    <row r="1038" spans="2:10" ht="13.35" customHeight="1">
      <c r="B1038" s="7" t="s">
        <v>3101</v>
      </c>
      <c r="C1038" s="19" t="str">
        <f>VLOOKUP($J1037,ASBVs!$A$2:$F$411,6,FALSE)</f>
        <v>201283</v>
      </c>
      <c r="D1038" s="20"/>
      <c r="E1038" s="20"/>
      <c r="F1038" s="7" t="s">
        <v>3102</v>
      </c>
      <c r="G1038" s="21">
        <f>VLOOKUP($J1037,ASBVs!$A$2:$G$411,7,FALSE)</f>
        <v>44678</v>
      </c>
      <c r="H1038" s="21"/>
      <c r="I1038" s="21"/>
      <c r="J1038" s="22"/>
    </row>
    <row r="1039" spans="2:10" ht="13.35" customHeight="1">
      <c r="B1039" s="8" t="s">
        <v>0</v>
      </c>
      <c r="C1039" s="9" t="s">
        <v>6</v>
      </c>
      <c r="D1039" s="9" t="s">
        <v>2667</v>
      </c>
      <c r="E1039" s="9" t="s">
        <v>2</v>
      </c>
      <c r="F1039" s="9" t="s">
        <v>1</v>
      </c>
      <c r="G1039" s="8" t="s">
        <v>3</v>
      </c>
      <c r="H1039" s="8" t="s">
        <v>4</v>
      </c>
      <c r="I1039" s="8" t="s">
        <v>5</v>
      </c>
      <c r="J1039" s="8" t="s">
        <v>7</v>
      </c>
    </row>
    <row r="1040" spans="2:10" ht="13.35" customHeight="1">
      <c r="B1040" s="10" t="str">
        <f>VLOOKUP($J1037,ASBVs!$A$2:$AE$411,9,FALSE)</f>
        <v>0.46</v>
      </c>
      <c r="C1040" s="10" t="str">
        <f>VLOOKUP($J1037,ASBVs!$A$2:$AE$411,11,FALSE)</f>
        <v>9.18</v>
      </c>
      <c r="D1040" s="10" t="str">
        <f>VLOOKUP($J1037,ASBVs!$A$2:$AE$411,13,FALSE)</f>
        <v>13.34</v>
      </c>
      <c r="E1040" s="10" t="str">
        <f>VLOOKUP($J1037,ASBVs!$A$2:$AE$411,17,FALSE)</f>
        <v>-0.28</v>
      </c>
      <c r="F1040" s="10" t="str">
        <f>VLOOKUP($J1037,ASBVs!$A$2:$AE$411,15,FALSE)</f>
        <v>2.77</v>
      </c>
      <c r="G1040" s="10" t="str">
        <f>VLOOKUP($J1037,ASBVs!$A$2:$AE$411,19,FALSE)</f>
        <v>3.59</v>
      </c>
      <c r="H1040" s="10" t="str">
        <f>VLOOKUP($J1037,ASBVs!$A$2:$AE$411,21,FALSE)</f>
        <v>0.00</v>
      </c>
      <c r="I1040" s="10" t="str">
        <f>VLOOKUP($J1037,ASBVs!$A$2:$AE$411,23,FALSE)</f>
        <v>1.50</v>
      </c>
      <c r="J1040" s="10" t="str">
        <f>VLOOKUP($J1037,ASBVs!$A$2:$AE$411,25,FALSE)</f>
        <v>2.17</v>
      </c>
    </row>
    <row r="1041" spans="2:10" ht="13.35" customHeight="1">
      <c r="B1041" s="10" t="str">
        <f>VLOOKUP($J1037,ASBVs!$A$2:$AB$411,10,FALSE)</f>
        <v>63</v>
      </c>
      <c r="C1041" s="10" t="str">
        <f>VLOOKUP($J1037,ASBVs!$A$2:$AB$411,12,FALSE)</f>
        <v>66</v>
      </c>
      <c r="D1041" s="10" t="str">
        <f>VLOOKUP($J1037,ASBVs!$A$2:$AB$411,14,FALSE)</f>
        <v>66</v>
      </c>
      <c r="E1041" s="10" t="str">
        <f>VLOOKUP($J1037,ASBVs!$A$2:$AB$411,18,FALSE)</f>
        <v>67</v>
      </c>
      <c r="F1041" s="10" t="str">
        <f>VLOOKUP($J1037,ASBVs!$A$2:$AB$411,16,FALSE)</f>
        <v>69</v>
      </c>
      <c r="G1041" s="10" t="str">
        <f>VLOOKUP($J1037,ASBVs!$A$2:$AB$411,20,FALSE)</f>
        <v>57</v>
      </c>
      <c r="H1041" s="10" t="str">
        <f>VLOOKUP($J1037,ASBVs!$A$2:$AB$411,22,FALSE)</f>
        <v>48</v>
      </c>
      <c r="I1041" s="10" t="str">
        <f>VLOOKUP($J1037,ASBVs!$A$2:$AB$411,24,FALSE)</f>
        <v>48</v>
      </c>
      <c r="J1041" s="10" t="str">
        <f>VLOOKUP($J1037,ASBVs!$A$2:$AB$411,26,FALSE)</f>
        <v>53</v>
      </c>
    </row>
    <row r="1042" spans="2:10" ht="13.35" customHeight="1">
      <c r="B1042" s="11" t="s">
        <v>3103</v>
      </c>
      <c r="C1042" s="11" t="s">
        <v>3091</v>
      </c>
      <c r="D1042" s="11" t="s">
        <v>3104</v>
      </c>
      <c r="E1042" s="23" t="s">
        <v>2623</v>
      </c>
      <c r="F1042" s="23"/>
      <c r="G1042" s="24" t="s">
        <v>3105</v>
      </c>
      <c r="H1042" s="25"/>
      <c r="I1042" s="23" t="s">
        <v>3106</v>
      </c>
      <c r="J1042" s="23"/>
    </row>
    <row r="1043" spans="2:10" ht="13.35" customHeight="1">
      <c r="B1043" s="10" t="str">
        <f>VLOOKUP($J1037,ASBVs!$A$2:$AE$411,29,FALSE)</f>
        <v>2</v>
      </c>
      <c r="C1043" s="10" t="str">
        <f>VLOOKUP($J1037,ASBVs!$A$2:$AE$411,30,FALSE)</f>
        <v>3</v>
      </c>
      <c r="D1043" s="10" t="str">
        <f>VLOOKUP($J1037,ASBVs!$A$2:$AE$411,31,FALSE)</f>
        <v>3</v>
      </c>
      <c r="E1043" s="26" t="str">
        <f>VLOOKUP($J1037,ASBVs!$A$2:$B$411,2,FALSE)</f>
        <v xml:space="preserve">Tradie - Coloured </v>
      </c>
      <c r="F1043" s="26"/>
      <c r="G1043" s="27" t="str">
        <f>VLOOKUP($J1037,ASBVs!$A$2:$AB$411,27,FALSE)</f>
        <v>139.59</v>
      </c>
      <c r="H1043" s="25"/>
      <c r="I1043" s="27" t="str">
        <f>VLOOKUP($J1037,ASBVs!$A$2:$AB$411,28,FALSE)</f>
        <v>140.28</v>
      </c>
      <c r="J1043" s="25"/>
    </row>
    <row r="1044" spans="2:10" ht="13.35" customHeight="1">
      <c r="B1044" s="28" t="s">
        <v>3107</v>
      </c>
      <c r="C1044" s="28"/>
      <c r="D1044" s="28"/>
      <c r="E1044" s="28"/>
      <c r="F1044" s="28"/>
      <c r="G1044" s="28"/>
      <c r="H1044" s="28" t="s">
        <v>3108</v>
      </c>
      <c r="I1044" s="28"/>
      <c r="J1044" s="28"/>
    </row>
    <row r="1046" spans="2:10" ht="13.35" customHeight="1">
      <c r="B1046" s="3" t="s">
        <v>3099</v>
      </c>
      <c r="C1046" s="4"/>
      <c r="D1046" s="4" t="str">
        <f>VLOOKUP($J1046,ASBVs!$A$2:$D$411,4,FALSE)</f>
        <v>221264</v>
      </c>
      <c r="E1046" s="4"/>
      <c r="F1046" s="4" t="str">
        <f>VLOOKUP($J1046,ASBVs!$A$2:$H$411,8,FALSE)</f>
        <v>Twin</v>
      </c>
      <c r="G1046" s="29"/>
      <c r="H1046" s="30"/>
      <c r="I1046" s="5" t="s">
        <v>3100</v>
      </c>
      <c r="J1046" s="6">
        <v>117</v>
      </c>
    </row>
    <row r="1047" spans="2:10" ht="13.35" customHeight="1">
      <c r="B1047" s="7" t="s">
        <v>3101</v>
      </c>
      <c r="C1047" s="19" t="str">
        <f>VLOOKUP($J1046,ASBVs!$A$2:$F$411,6,FALSE)</f>
        <v>211088</v>
      </c>
      <c r="D1047" s="20"/>
      <c r="E1047" s="20"/>
      <c r="F1047" s="7" t="s">
        <v>3102</v>
      </c>
      <c r="G1047" s="21">
        <f>VLOOKUP($J1046,ASBVs!$A$2:$G$411,7,FALSE)</f>
        <v>44728</v>
      </c>
      <c r="H1047" s="21"/>
      <c r="I1047" s="21"/>
      <c r="J1047" s="22"/>
    </row>
    <row r="1048" spans="2:10" ht="13.35" customHeight="1">
      <c r="B1048" s="8" t="s">
        <v>0</v>
      </c>
      <c r="C1048" s="9" t="s">
        <v>6</v>
      </c>
      <c r="D1048" s="9" t="s">
        <v>2667</v>
      </c>
      <c r="E1048" s="9" t="s">
        <v>2</v>
      </c>
      <c r="F1048" s="9" t="s">
        <v>1</v>
      </c>
      <c r="G1048" s="8" t="s">
        <v>3</v>
      </c>
      <c r="H1048" s="8" t="s">
        <v>4</v>
      </c>
      <c r="I1048" s="8" t="s">
        <v>5</v>
      </c>
      <c r="J1048" s="8" t="s">
        <v>7</v>
      </c>
    </row>
    <row r="1049" spans="2:10" ht="13.35" customHeight="1">
      <c r="B1049" s="10" t="str">
        <f>VLOOKUP($J1046,ASBVs!$A$2:$AE$411,9,FALSE)</f>
        <v>0.54</v>
      </c>
      <c r="C1049" s="10" t="str">
        <f>VLOOKUP($J1046,ASBVs!$A$2:$AE$411,11,FALSE)</f>
        <v>10.71</v>
      </c>
      <c r="D1049" s="10" t="str">
        <f>VLOOKUP($J1046,ASBVs!$A$2:$AE$411,13,FALSE)</f>
        <v>15.21</v>
      </c>
      <c r="E1049" s="10" t="str">
        <f>VLOOKUP($J1046,ASBVs!$A$2:$AE$411,17,FALSE)</f>
        <v>-0.52</v>
      </c>
      <c r="F1049" s="10" t="str">
        <f>VLOOKUP($J1046,ASBVs!$A$2:$AE$411,15,FALSE)</f>
        <v>2.67</v>
      </c>
      <c r="G1049" s="10" t="str">
        <f>VLOOKUP($J1046,ASBVs!$A$2:$AE$411,19,FALSE)</f>
        <v>4.17</v>
      </c>
      <c r="H1049" s="10" t="str">
        <f>VLOOKUP($J1046,ASBVs!$A$2:$AE$411,21,FALSE)</f>
        <v>-0.54</v>
      </c>
      <c r="I1049" s="10" t="str">
        <f>VLOOKUP($J1046,ASBVs!$A$2:$AE$411,23,FALSE)</f>
        <v>3.71</v>
      </c>
      <c r="J1049" s="10" t="str">
        <f>VLOOKUP($J1046,ASBVs!$A$2:$AE$411,25,FALSE)</f>
        <v>2.36</v>
      </c>
    </row>
    <row r="1050" spans="2:10" ht="13.35" customHeight="1">
      <c r="B1050" s="10" t="str">
        <f>VLOOKUP($J1046,ASBVs!$A$2:$AB$411,10,FALSE)</f>
        <v>55</v>
      </c>
      <c r="C1050" s="10" t="str">
        <f>VLOOKUP($J1046,ASBVs!$A$2:$AB$411,12,FALSE)</f>
        <v>58</v>
      </c>
      <c r="D1050" s="10" t="str">
        <f>VLOOKUP($J1046,ASBVs!$A$2:$AB$411,14,FALSE)</f>
        <v>56</v>
      </c>
      <c r="E1050" s="10" t="str">
        <f>VLOOKUP($J1046,ASBVs!$A$2:$AB$411,18,FALSE)</f>
        <v>58</v>
      </c>
      <c r="F1050" s="10" t="str">
        <f>VLOOKUP($J1046,ASBVs!$A$2:$AB$411,16,FALSE)</f>
        <v>61</v>
      </c>
      <c r="G1050" s="10" t="str">
        <f>VLOOKUP($J1046,ASBVs!$A$2:$AB$411,20,FALSE)</f>
        <v>51</v>
      </c>
      <c r="H1050" s="10" t="str">
        <f>VLOOKUP($J1046,ASBVs!$A$2:$AB$411,22,FALSE)</f>
        <v>44</v>
      </c>
      <c r="I1050" s="10" t="str">
        <f>VLOOKUP($J1046,ASBVs!$A$2:$AB$411,24,FALSE)</f>
        <v>43</v>
      </c>
      <c r="J1050" s="10" t="str">
        <f>VLOOKUP($J1046,ASBVs!$A$2:$AB$411,26,FALSE)</f>
        <v>46</v>
      </c>
    </row>
    <row r="1051" spans="2:10" ht="13.35" customHeight="1">
      <c r="B1051" s="11" t="s">
        <v>3103</v>
      </c>
      <c r="C1051" s="11" t="s">
        <v>3091</v>
      </c>
      <c r="D1051" s="11" t="s">
        <v>3104</v>
      </c>
      <c r="E1051" s="23" t="s">
        <v>2623</v>
      </c>
      <c r="F1051" s="23"/>
      <c r="G1051" s="24" t="s">
        <v>3105</v>
      </c>
      <c r="H1051" s="25"/>
      <c r="I1051" s="23" t="s">
        <v>3106</v>
      </c>
      <c r="J1051" s="23"/>
    </row>
    <row r="1052" spans="2:10" ht="13.35" customHeight="1">
      <c r="B1052" s="10" t="str">
        <f>VLOOKUP($J1046,ASBVs!$A$2:$AE$411,29,FALSE)</f>
        <v>2</v>
      </c>
      <c r="C1052" s="10" t="str">
        <f>VLOOKUP($J1046,ASBVs!$A$2:$AE$411,30,FALSE)</f>
        <v>3</v>
      </c>
      <c r="D1052" s="10" t="str">
        <f>VLOOKUP($J1046,ASBVs!$A$2:$AE$411,31,FALSE)</f>
        <v>2</v>
      </c>
      <c r="E1052" s="26" t="str">
        <f>VLOOKUP($J1046,ASBVs!$A$2:$B$411,2,FALSE)</f>
        <v xml:space="preserve">Tradie - Coloured </v>
      </c>
      <c r="F1052" s="26"/>
      <c r="G1052" s="27" t="str">
        <f>VLOOKUP($J1046,ASBVs!$A$2:$AB$411,27,FALSE)</f>
        <v>136.09</v>
      </c>
      <c r="H1052" s="25"/>
      <c r="I1052" s="27" t="str">
        <f>VLOOKUP($J1046,ASBVs!$A$2:$AB$411,28,FALSE)</f>
        <v>142.93</v>
      </c>
      <c r="J1052" s="25"/>
    </row>
    <row r="1053" spans="2:10" ht="13.35" customHeight="1">
      <c r="B1053" s="28" t="s">
        <v>3107</v>
      </c>
      <c r="C1053" s="28"/>
      <c r="D1053" s="28"/>
      <c r="E1053" s="28"/>
      <c r="F1053" s="28"/>
      <c r="G1053" s="28"/>
      <c r="H1053" s="28" t="s">
        <v>3108</v>
      </c>
      <c r="I1053" s="28"/>
      <c r="J1053" s="28"/>
    </row>
    <row r="1055" spans="2:10" ht="13.35" customHeight="1">
      <c r="B1055" s="3" t="s">
        <v>3099</v>
      </c>
      <c r="C1055" s="4"/>
      <c r="D1055" s="4" t="str">
        <f>VLOOKUP($J1055,ASBVs!$A$2:$D$411,4,FALSE)</f>
        <v>221296</v>
      </c>
      <c r="E1055" s="4"/>
      <c r="F1055" s="4" t="str">
        <f>VLOOKUP($J1055,ASBVs!$A$2:$H$411,8,FALSE)</f>
        <v>Twin</v>
      </c>
      <c r="G1055" s="29" t="str">
        <f>VLOOKUP($J1055,ASBVs!$A$2:$AF$411,32,FALSE)</f>
        <v>«««««</v>
      </c>
      <c r="H1055" s="30"/>
      <c r="I1055" s="5" t="s">
        <v>3100</v>
      </c>
      <c r="J1055" s="6">
        <v>118</v>
      </c>
    </row>
    <row r="1056" spans="2:10" ht="13.35" customHeight="1">
      <c r="B1056" s="7" t="s">
        <v>3101</v>
      </c>
      <c r="C1056" s="19" t="str">
        <f>VLOOKUP($J1055,ASBVs!$A$2:$F$411,6,FALSE)</f>
        <v>211437</v>
      </c>
      <c r="D1056" s="20"/>
      <c r="E1056" s="20"/>
      <c r="F1056" s="7" t="s">
        <v>3102</v>
      </c>
      <c r="G1056" s="21">
        <f>VLOOKUP($J1055,ASBVs!$A$2:$G$411,7,FALSE)</f>
        <v>44731</v>
      </c>
      <c r="H1056" s="21"/>
      <c r="I1056" s="21"/>
      <c r="J1056" s="22"/>
    </row>
    <row r="1057" spans="2:10" ht="13.35" customHeight="1">
      <c r="B1057" s="8" t="s">
        <v>0</v>
      </c>
      <c r="C1057" s="9" t="s">
        <v>6</v>
      </c>
      <c r="D1057" s="9" t="s">
        <v>2667</v>
      </c>
      <c r="E1057" s="9" t="s">
        <v>2</v>
      </c>
      <c r="F1057" s="9" t="s">
        <v>1</v>
      </c>
      <c r="G1057" s="8" t="s">
        <v>3</v>
      </c>
      <c r="H1057" s="8" t="s">
        <v>4</v>
      </c>
      <c r="I1057" s="8" t="s">
        <v>5</v>
      </c>
      <c r="J1057" s="8" t="s">
        <v>7</v>
      </c>
    </row>
    <row r="1058" spans="2:10" ht="13.35" customHeight="1">
      <c r="B1058" s="10" t="str">
        <f>VLOOKUP($J1055,ASBVs!$A$2:$AE$411,9,FALSE)</f>
        <v>0.63</v>
      </c>
      <c r="C1058" s="10" t="str">
        <f>VLOOKUP($J1055,ASBVs!$A$2:$AE$411,11,FALSE)</f>
        <v>10.99</v>
      </c>
      <c r="D1058" s="10" t="str">
        <f>VLOOKUP($J1055,ASBVs!$A$2:$AE$411,13,FALSE)</f>
        <v>15.73</v>
      </c>
      <c r="E1058" s="10" t="str">
        <f>VLOOKUP($J1055,ASBVs!$A$2:$AE$411,17,FALSE)</f>
        <v>0.91</v>
      </c>
      <c r="F1058" s="10" t="str">
        <f>VLOOKUP($J1055,ASBVs!$A$2:$AE$411,15,FALSE)</f>
        <v>2.71</v>
      </c>
      <c r="G1058" s="10" t="str">
        <f>VLOOKUP($J1055,ASBVs!$A$2:$AE$411,19,FALSE)</f>
        <v>2.05</v>
      </c>
      <c r="H1058" s="10" t="str">
        <f>VLOOKUP($J1055,ASBVs!$A$2:$AE$411,21,FALSE)</f>
        <v>0.11</v>
      </c>
      <c r="I1058" s="10" t="str">
        <f>VLOOKUP($J1055,ASBVs!$A$2:$AE$411,23,FALSE)</f>
        <v>1.62</v>
      </c>
      <c r="J1058" s="10" t="str">
        <f>VLOOKUP($J1055,ASBVs!$A$2:$AE$411,25,FALSE)</f>
        <v>2.74</v>
      </c>
    </row>
    <row r="1059" spans="2:10" ht="13.35" customHeight="1">
      <c r="B1059" s="10" t="str">
        <f>VLOOKUP($J1055,ASBVs!$A$2:$AB$411,10,FALSE)</f>
        <v>56</v>
      </c>
      <c r="C1059" s="10" t="str">
        <f>VLOOKUP($J1055,ASBVs!$A$2:$AB$411,12,FALSE)</f>
        <v>59</v>
      </c>
      <c r="D1059" s="10" t="str">
        <f>VLOOKUP($J1055,ASBVs!$A$2:$AB$411,14,FALSE)</f>
        <v>55</v>
      </c>
      <c r="E1059" s="10" t="str">
        <f>VLOOKUP($J1055,ASBVs!$A$2:$AB$411,18,FALSE)</f>
        <v>57</v>
      </c>
      <c r="F1059" s="10" t="str">
        <f>VLOOKUP($J1055,ASBVs!$A$2:$AB$411,16,FALSE)</f>
        <v>60</v>
      </c>
      <c r="G1059" s="10" t="str">
        <f>VLOOKUP($J1055,ASBVs!$A$2:$AB$411,20,FALSE)</f>
        <v>51</v>
      </c>
      <c r="H1059" s="10" t="str">
        <f>VLOOKUP($J1055,ASBVs!$A$2:$AB$411,22,FALSE)</f>
        <v>42</v>
      </c>
      <c r="I1059" s="10" t="str">
        <f>VLOOKUP($J1055,ASBVs!$A$2:$AB$411,24,FALSE)</f>
        <v>41</v>
      </c>
      <c r="J1059" s="10" t="str">
        <f>VLOOKUP($J1055,ASBVs!$A$2:$AB$411,26,FALSE)</f>
        <v>43</v>
      </c>
    </row>
    <row r="1060" spans="2:10" ht="13.35" customHeight="1">
      <c r="B1060" s="11" t="s">
        <v>3103</v>
      </c>
      <c r="C1060" s="11" t="s">
        <v>3091</v>
      </c>
      <c r="D1060" s="11" t="s">
        <v>3104</v>
      </c>
      <c r="E1060" s="23" t="s">
        <v>2623</v>
      </c>
      <c r="F1060" s="23"/>
      <c r="G1060" s="24" t="s">
        <v>3105</v>
      </c>
      <c r="H1060" s="25"/>
      <c r="I1060" s="23" t="s">
        <v>3106</v>
      </c>
      <c r="J1060" s="23"/>
    </row>
    <row r="1061" spans="2:10" ht="13.35" customHeight="1">
      <c r="B1061" s="10" t="str">
        <f>VLOOKUP($J1055,ASBVs!$A$2:$AE$411,29,FALSE)</f>
        <v>1</v>
      </c>
      <c r="C1061" s="10" t="str">
        <f>VLOOKUP($J1055,ASBVs!$A$2:$AE$411,30,FALSE)</f>
        <v>2</v>
      </c>
      <c r="D1061" s="10" t="str">
        <f>VLOOKUP($J1055,ASBVs!$A$2:$AE$411,31,FALSE)</f>
        <v>3</v>
      </c>
      <c r="E1061" s="26" t="str">
        <f>VLOOKUP($J1055,ASBVs!$A$2:$B$411,2,FALSE)</f>
        <v xml:space="preserve">Tradie - Coloured </v>
      </c>
      <c r="F1061" s="26"/>
      <c r="G1061" s="27" t="str">
        <f>VLOOKUP($J1055,ASBVs!$A$2:$AB$411,27,FALSE)</f>
        <v>136.20</v>
      </c>
      <c r="H1061" s="25"/>
      <c r="I1061" s="27" t="str">
        <f>VLOOKUP($J1055,ASBVs!$A$2:$AB$411,28,FALSE)</f>
        <v>136.06</v>
      </c>
      <c r="J1061" s="25"/>
    </row>
    <row r="1062" spans="2:10" ht="13.35" customHeight="1">
      <c r="B1062" s="28" t="s">
        <v>3107</v>
      </c>
      <c r="C1062" s="28"/>
      <c r="D1062" s="28"/>
      <c r="E1062" s="28"/>
      <c r="F1062" s="28"/>
      <c r="G1062" s="28"/>
      <c r="H1062" s="28" t="s">
        <v>3108</v>
      </c>
      <c r="I1062" s="28"/>
      <c r="J1062" s="28"/>
    </row>
    <row r="1064" spans="2:10" ht="13.35" customHeight="1">
      <c r="B1064" s="3" t="s">
        <v>3099</v>
      </c>
      <c r="C1064" s="4"/>
      <c r="D1064" s="4" t="str">
        <f>VLOOKUP($J1064,ASBVs!$A$2:$D$411,4,FALSE)</f>
        <v>220568</v>
      </c>
      <c r="E1064" s="4"/>
      <c r="F1064" s="4" t="str">
        <f>VLOOKUP($J1064,ASBVs!$A$2:$H$411,8,FALSE)</f>
        <v>Twin</v>
      </c>
      <c r="G1064" s="29" t="str">
        <f>VLOOKUP($J1064,ASBVs!$A$2:$AF$411,32,FALSE)</f>
        <v>«««««</v>
      </c>
      <c r="H1064" s="30"/>
      <c r="I1064" s="5" t="s">
        <v>3100</v>
      </c>
      <c r="J1064" s="6">
        <v>119</v>
      </c>
    </row>
    <row r="1065" spans="2:10" ht="13.35" customHeight="1">
      <c r="B1065" s="7" t="s">
        <v>3101</v>
      </c>
      <c r="C1065" s="19" t="str">
        <f>VLOOKUP($J1064,ASBVs!$A$2:$F$411,6,FALSE)</f>
        <v>210890</v>
      </c>
      <c r="D1065" s="20"/>
      <c r="E1065" s="20"/>
      <c r="F1065" s="7" t="s">
        <v>3102</v>
      </c>
      <c r="G1065" s="21">
        <f>VLOOKUP($J1064,ASBVs!$A$2:$G$411,7,FALSE)</f>
        <v>44683</v>
      </c>
      <c r="H1065" s="21"/>
      <c r="I1065" s="21"/>
      <c r="J1065" s="22"/>
    </row>
    <row r="1066" spans="2:10" ht="13.35" customHeight="1">
      <c r="B1066" s="8" t="s">
        <v>0</v>
      </c>
      <c r="C1066" s="9" t="s">
        <v>6</v>
      </c>
      <c r="D1066" s="9" t="s">
        <v>2667</v>
      </c>
      <c r="E1066" s="9" t="s">
        <v>2</v>
      </c>
      <c r="F1066" s="9" t="s">
        <v>1</v>
      </c>
      <c r="G1066" s="8" t="s">
        <v>3</v>
      </c>
      <c r="H1066" s="8" t="s">
        <v>4</v>
      </c>
      <c r="I1066" s="8" t="s">
        <v>5</v>
      </c>
      <c r="J1066" s="8" t="s">
        <v>7</v>
      </c>
    </row>
    <row r="1067" spans="2:10" ht="13.35" customHeight="1">
      <c r="B1067" s="10" t="str">
        <f>VLOOKUP($J1064,ASBVs!$A$2:$AE$411,9,FALSE)</f>
        <v>0.26</v>
      </c>
      <c r="C1067" s="10" t="str">
        <f>VLOOKUP($J1064,ASBVs!$A$2:$AE$411,11,FALSE)</f>
        <v>9.47</v>
      </c>
      <c r="D1067" s="10" t="str">
        <f>VLOOKUP($J1064,ASBVs!$A$2:$AE$411,13,FALSE)</f>
        <v>13.32</v>
      </c>
      <c r="E1067" s="10" t="str">
        <f>VLOOKUP($J1064,ASBVs!$A$2:$AE$411,17,FALSE)</f>
        <v>-0.02</v>
      </c>
      <c r="F1067" s="10" t="str">
        <f>VLOOKUP($J1064,ASBVs!$A$2:$AE$411,15,FALSE)</f>
        <v>3.49</v>
      </c>
      <c r="G1067" s="10" t="str">
        <f>VLOOKUP($J1064,ASBVs!$A$2:$AE$411,19,FALSE)</f>
        <v>3.65</v>
      </c>
      <c r="H1067" s="10" t="str">
        <f>VLOOKUP($J1064,ASBVs!$A$2:$AE$411,21,FALSE)</f>
        <v>-0.20</v>
      </c>
      <c r="I1067" s="10" t="str">
        <f>VLOOKUP($J1064,ASBVs!$A$2:$AE$411,23,FALSE)</f>
        <v>0.49</v>
      </c>
      <c r="J1067" s="10" t="str">
        <f>VLOOKUP($J1064,ASBVs!$A$2:$AE$411,25,FALSE)</f>
        <v>2.64</v>
      </c>
    </row>
    <row r="1068" spans="2:10" ht="13.35" customHeight="1">
      <c r="B1068" s="10" t="str">
        <f>VLOOKUP($J1064,ASBVs!$A$2:$AB$411,10,FALSE)</f>
        <v>65</v>
      </c>
      <c r="C1068" s="10" t="str">
        <f>VLOOKUP($J1064,ASBVs!$A$2:$AB$411,12,FALSE)</f>
        <v>68</v>
      </c>
      <c r="D1068" s="10" t="str">
        <f>VLOOKUP($J1064,ASBVs!$A$2:$AB$411,14,FALSE)</f>
        <v>66</v>
      </c>
      <c r="E1068" s="10" t="str">
        <f>VLOOKUP($J1064,ASBVs!$A$2:$AB$411,18,FALSE)</f>
        <v>66</v>
      </c>
      <c r="F1068" s="10" t="str">
        <f>VLOOKUP($J1064,ASBVs!$A$2:$AB$411,16,FALSE)</f>
        <v>68</v>
      </c>
      <c r="G1068" s="10" t="str">
        <f>VLOOKUP($J1064,ASBVs!$A$2:$AB$411,20,FALSE)</f>
        <v>59</v>
      </c>
      <c r="H1068" s="10" t="str">
        <f>VLOOKUP($J1064,ASBVs!$A$2:$AB$411,22,FALSE)</f>
        <v>54</v>
      </c>
      <c r="I1068" s="10" t="str">
        <f>VLOOKUP($J1064,ASBVs!$A$2:$AB$411,24,FALSE)</f>
        <v>53</v>
      </c>
      <c r="J1068" s="10" t="str">
        <f>VLOOKUP($J1064,ASBVs!$A$2:$AB$411,26,FALSE)</f>
        <v>56</v>
      </c>
    </row>
    <row r="1069" spans="2:10" ht="13.35" customHeight="1">
      <c r="B1069" s="11" t="s">
        <v>3103</v>
      </c>
      <c r="C1069" s="11" t="s">
        <v>3091</v>
      </c>
      <c r="D1069" s="11" t="s">
        <v>3104</v>
      </c>
      <c r="E1069" s="23" t="s">
        <v>2623</v>
      </c>
      <c r="F1069" s="23"/>
      <c r="G1069" s="24" t="s">
        <v>3105</v>
      </c>
      <c r="H1069" s="25"/>
      <c r="I1069" s="23" t="s">
        <v>3106</v>
      </c>
      <c r="J1069" s="23"/>
    </row>
    <row r="1070" spans="2:10" ht="13.35" customHeight="1">
      <c r="B1070" s="10" t="str">
        <f>VLOOKUP($J1064,ASBVs!$A$2:$AE$411,29,FALSE)</f>
        <v>2</v>
      </c>
      <c r="C1070" s="10" t="str">
        <f>VLOOKUP($J1064,ASBVs!$A$2:$AE$411,30,FALSE)</f>
        <v>3</v>
      </c>
      <c r="D1070" s="10" t="str">
        <f>VLOOKUP($J1064,ASBVs!$A$2:$AE$411,31,FALSE)</f>
        <v>2</v>
      </c>
      <c r="E1070" s="26" t="str">
        <f>VLOOKUP($J1064,ASBVs!$A$2:$B$411,2,FALSE)</f>
        <v xml:space="preserve">Tradie - Coloured </v>
      </c>
      <c r="F1070" s="26"/>
      <c r="G1070" s="27" t="str">
        <f>VLOOKUP($J1064,ASBVs!$A$2:$AB$411,27,FALSE)</f>
        <v>150.76</v>
      </c>
      <c r="H1070" s="25"/>
      <c r="I1070" s="27" t="str">
        <f>VLOOKUP($J1064,ASBVs!$A$2:$AB$411,28,FALSE)</f>
        <v>153.76</v>
      </c>
      <c r="J1070" s="25"/>
    </row>
    <row r="1071" spans="2:10" ht="13.35" customHeight="1">
      <c r="B1071" s="28" t="s">
        <v>3107</v>
      </c>
      <c r="C1071" s="28"/>
      <c r="D1071" s="28"/>
      <c r="E1071" s="28"/>
      <c r="F1071" s="28"/>
      <c r="G1071" s="28"/>
      <c r="H1071" s="28" t="s">
        <v>3108</v>
      </c>
      <c r="I1071" s="28"/>
      <c r="J1071" s="28"/>
    </row>
    <row r="1073" spans="2:10" ht="13.35" customHeight="1">
      <c r="B1073" s="3" t="s">
        <v>3099</v>
      </c>
      <c r="C1073" s="4"/>
      <c r="D1073" s="4" t="str">
        <f>VLOOKUP($J1073,ASBVs!$A$2:$D$411,4,FALSE)</f>
        <v>221145</v>
      </c>
      <c r="E1073" s="4"/>
      <c r="F1073" s="4" t="str">
        <f>VLOOKUP($J1073,ASBVs!$A$2:$H$411,8,FALSE)</f>
        <v>Single</v>
      </c>
      <c r="G1073" s="29" t="str">
        <f>VLOOKUP($J1073,ASBVs!$A$2:$AF$411,32,FALSE)</f>
        <v>«««««</v>
      </c>
      <c r="H1073" s="30"/>
      <c r="I1073" s="5" t="s">
        <v>3100</v>
      </c>
      <c r="J1073" s="6">
        <v>120</v>
      </c>
    </row>
    <row r="1074" spans="2:10" ht="13.35" customHeight="1">
      <c r="B1074" s="7" t="s">
        <v>3101</v>
      </c>
      <c r="C1074" s="19" t="str">
        <f>VLOOKUP($J1073,ASBVs!$A$2:$F$411,6,FALSE)</f>
        <v>211028</v>
      </c>
      <c r="D1074" s="20"/>
      <c r="E1074" s="20"/>
      <c r="F1074" s="7" t="s">
        <v>3102</v>
      </c>
      <c r="G1074" s="21">
        <f>VLOOKUP($J1073,ASBVs!$A$2:$G$411,7,FALSE)</f>
        <v>44716</v>
      </c>
      <c r="H1074" s="21"/>
      <c r="I1074" s="21"/>
      <c r="J1074" s="22"/>
    </row>
    <row r="1075" spans="2:10" ht="13.35" customHeight="1">
      <c r="B1075" s="8" t="s">
        <v>0</v>
      </c>
      <c r="C1075" s="9" t="s">
        <v>6</v>
      </c>
      <c r="D1075" s="9" t="s">
        <v>2667</v>
      </c>
      <c r="E1075" s="9" t="s">
        <v>2</v>
      </c>
      <c r="F1075" s="9" t="s">
        <v>1</v>
      </c>
      <c r="G1075" s="8" t="s">
        <v>3</v>
      </c>
      <c r="H1075" s="8" t="s">
        <v>4</v>
      </c>
      <c r="I1075" s="8" t="s">
        <v>5</v>
      </c>
      <c r="J1075" s="8" t="s">
        <v>7</v>
      </c>
    </row>
    <row r="1076" spans="2:10" ht="13.35" customHeight="1">
      <c r="B1076" s="10" t="str">
        <f>VLOOKUP($J1073,ASBVs!$A$2:$AE$411,9,FALSE)</f>
        <v>0.10</v>
      </c>
      <c r="C1076" s="10" t="str">
        <f>VLOOKUP($J1073,ASBVs!$A$2:$AE$411,11,FALSE)</f>
        <v>10.00</v>
      </c>
      <c r="D1076" s="10" t="str">
        <f>VLOOKUP($J1073,ASBVs!$A$2:$AE$411,13,FALSE)</f>
        <v>15.52</v>
      </c>
      <c r="E1076" s="10" t="str">
        <f>VLOOKUP($J1073,ASBVs!$A$2:$AE$411,17,FALSE)</f>
        <v>0.68</v>
      </c>
      <c r="F1076" s="10" t="str">
        <f>VLOOKUP($J1073,ASBVs!$A$2:$AE$411,15,FALSE)</f>
        <v>3.24</v>
      </c>
      <c r="G1076" s="10" t="str">
        <f>VLOOKUP($J1073,ASBVs!$A$2:$AE$411,19,FALSE)</f>
        <v>2.84</v>
      </c>
      <c r="H1076" s="10" t="str">
        <f>VLOOKUP($J1073,ASBVs!$A$2:$AE$411,21,FALSE)</f>
        <v>-0.03</v>
      </c>
      <c r="I1076" s="10" t="str">
        <f>VLOOKUP($J1073,ASBVs!$A$2:$AE$411,23,FALSE)</f>
        <v>1.69</v>
      </c>
      <c r="J1076" s="10" t="str">
        <f>VLOOKUP($J1073,ASBVs!$A$2:$AE$411,25,FALSE)</f>
        <v>3.02</v>
      </c>
    </row>
    <row r="1077" spans="2:10" ht="13.35" customHeight="1">
      <c r="B1077" s="10" t="str">
        <f>VLOOKUP($J1073,ASBVs!$A$2:$AB$411,10,FALSE)</f>
        <v>58</v>
      </c>
      <c r="C1077" s="10" t="str">
        <f>VLOOKUP($J1073,ASBVs!$A$2:$AB$411,12,FALSE)</f>
        <v>61</v>
      </c>
      <c r="D1077" s="10" t="str">
        <f>VLOOKUP($J1073,ASBVs!$A$2:$AB$411,14,FALSE)</f>
        <v>58</v>
      </c>
      <c r="E1077" s="10" t="str">
        <f>VLOOKUP($J1073,ASBVs!$A$2:$AB$411,18,FALSE)</f>
        <v>61</v>
      </c>
      <c r="F1077" s="10" t="str">
        <f>VLOOKUP($J1073,ASBVs!$A$2:$AB$411,16,FALSE)</f>
        <v>63</v>
      </c>
      <c r="G1077" s="10" t="str">
        <f>VLOOKUP($J1073,ASBVs!$A$2:$AB$411,20,FALSE)</f>
        <v>54</v>
      </c>
      <c r="H1077" s="10" t="str">
        <f>VLOOKUP($J1073,ASBVs!$A$2:$AB$411,22,FALSE)</f>
        <v>46</v>
      </c>
      <c r="I1077" s="10" t="str">
        <f>VLOOKUP($J1073,ASBVs!$A$2:$AB$411,24,FALSE)</f>
        <v>46</v>
      </c>
      <c r="J1077" s="10" t="str">
        <f>VLOOKUP($J1073,ASBVs!$A$2:$AB$411,26,FALSE)</f>
        <v>49</v>
      </c>
    </row>
    <row r="1078" spans="2:10" ht="13.35" customHeight="1">
      <c r="B1078" s="11" t="s">
        <v>3103</v>
      </c>
      <c r="C1078" s="11" t="s">
        <v>3091</v>
      </c>
      <c r="D1078" s="11" t="s">
        <v>3104</v>
      </c>
      <c r="E1078" s="23" t="s">
        <v>2623</v>
      </c>
      <c r="F1078" s="23"/>
      <c r="G1078" s="24" t="s">
        <v>3105</v>
      </c>
      <c r="H1078" s="25"/>
      <c r="I1078" s="23" t="s">
        <v>3106</v>
      </c>
      <c r="J1078" s="23"/>
    </row>
    <row r="1079" spans="2:10" ht="13.35" customHeight="1">
      <c r="B1079" s="10" t="str">
        <f>VLOOKUP($J1073,ASBVs!$A$2:$AE$411,29,FALSE)</f>
        <v>2</v>
      </c>
      <c r="C1079" s="10" t="str">
        <f>VLOOKUP($J1073,ASBVs!$A$2:$AE$411,30,FALSE)</f>
        <v>3</v>
      </c>
      <c r="D1079" s="10" t="str">
        <f>VLOOKUP($J1073,ASBVs!$A$2:$AE$411,31,FALSE)</f>
        <v>3</v>
      </c>
      <c r="E1079" s="26" t="str">
        <f>VLOOKUP($J1073,ASBVs!$A$2:$B$411,2,FALSE)</f>
        <v xml:space="preserve">Tradie </v>
      </c>
      <c r="F1079" s="26"/>
      <c r="G1079" s="27" t="str">
        <f>VLOOKUP($J1073,ASBVs!$A$2:$AB$411,27,FALSE)</f>
        <v>150.40</v>
      </c>
      <c r="H1079" s="25"/>
      <c r="I1079" s="27" t="str">
        <f>VLOOKUP($J1073,ASBVs!$A$2:$AB$411,28,FALSE)</f>
        <v>151.58</v>
      </c>
      <c r="J1079" s="25"/>
    </row>
    <row r="1080" spans="2:10" ht="13.35" customHeight="1">
      <c r="B1080" s="28" t="s">
        <v>3107</v>
      </c>
      <c r="C1080" s="28"/>
      <c r="D1080" s="28"/>
      <c r="E1080" s="28"/>
      <c r="F1080" s="28"/>
      <c r="G1080" s="28"/>
      <c r="H1080" s="28" t="s">
        <v>3108</v>
      </c>
      <c r="I1080" s="28"/>
      <c r="J1080" s="28"/>
    </row>
    <row r="1082" spans="2:10" ht="13.35" customHeight="1">
      <c r="B1082" s="3" t="s">
        <v>3099</v>
      </c>
      <c r="C1082" s="4"/>
      <c r="D1082" s="4" t="str">
        <f>VLOOKUP($J1082,ASBVs!$A$2:$D$411,4,FALSE)</f>
        <v>221461</v>
      </c>
      <c r="E1082" s="4"/>
      <c r="F1082" s="4" t="str">
        <f>VLOOKUP($J1082,ASBVs!$A$2:$H$411,8,FALSE)</f>
        <v>Single</v>
      </c>
      <c r="G1082" s="29"/>
      <c r="H1082" s="30"/>
      <c r="I1082" s="5" t="s">
        <v>3100</v>
      </c>
      <c r="J1082" s="6">
        <v>121</v>
      </c>
    </row>
    <row r="1083" spans="2:10" ht="13.35" customHeight="1">
      <c r="B1083" s="7" t="s">
        <v>3101</v>
      </c>
      <c r="C1083" s="19" t="str">
        <f>VLOOKUP($J1082,ASBVs!$A$2:$F$411,6,FALSE)</f>
        <v>211438</v>
      </c>
      <c r="D1083" s="20"/>
      <c r="E1083" s="20"/>
      <c r="F1083" s="7" t="s">
        <v>3102</v>
      </c>
      <c r="G1083" s="21">
        <f>VLOOKUP($J1082,ASBVs!$A$2:$G$411,7,FALSE)</f>
        <v>44738</v>
      </c>
      <c r="H1083" s="21"/>
      <c r="I1083" s="21"/>
      <c r="J1083" s="22"/>
    </row>
    <row r="1084" spans="2:10" ht="13.35" customHeight="1">
      <c r="B1084" s="8" t="s">
        <v>0</v>
      </c>
      <c r="C1084" s="9" t="s">
        <v>6</v>
      </c>
      <c r="D1084" s="9" t="s">
        <v>2667</v>
      </c>
      <c r="E1084" s="9" t="s">
        <v>2</v>
      </c>
      <c r="F1084" s="9" t="s">
        <v>1</v>
      </c>
      <c r="G1084" s="8" t="s">
        <v>3</v>
      </c>
      <c r="H1084" s="8" t="s">
        <v>4</v>
      </c>
      <c r="I1084" s="8" t="s">
        <v>5</v>
      </c>
      <c r="J1084" s="8" t="s">
        <v>7</v>
      </c>
    </row>
    <row r="1085" spans="2:10" ht="13.35" customHeight="1">
      <c r="B1085" s="10" t="str">
        <f>VLOOKUP($J1082,ASBVs!$A$2:$AE$411,9,FALSE)</f>
        <v>0.60</v>
      </c>
      <c r="C1085" s="10" t="str">
        <f>VLOOKUP($J1082,ASBVs!$A$2:$AE$411,11,FALSE)</f>
        <v>10.64</v>
      </c>
      <c r="D1085" s="10" t="str">
        <f>VLOOKUP($J1082,ASBVs!$A$2:$AE$411,13,FALSE)</f>
        <v>15.86</v>
      </c>
      <c r="E1085" s="10" t="str">
        <f>VLOOKUP($J1082,ASBVs!$A$2:$AE$411,17,FALSE)</f>
        <v>-0.03</v>
      </c>
      <c r="F1085" s="10" t="str">
        <f>VLOOKUP($J1082,ASBVs!$A$2:$AE$411,15,FALSE)</f>
        <v>3.06</v>
      </c>
      <c r="G1085" s="10" t="str">
        <f>VLOOKUP($J1082,ASBVs!$A$2:$AE$411,19,FALSE)</f>
        <v>3.98</v>
      </c>
      <c r="H1085" s="10" t="str">
        <f>VLOOKUP($J1082,ASBVs!$A$2:$AE$411,21,FALSE)</f>
        <v>-0.49</v>
      </c>
      <c r="I1085" s="10" t="str">
        <f>VLOOKUP($J1082,ASBVs!$A$2:$AE$411,23,FALSE)</f>
        <v>1.94</v>
      </c>
      <c r="J1085" s="10" t="str">
        <f>VLOOKUP($J1082,ASBVs!$A$2:$AE$411,25,FALSE)</f>
        <v>2.79</v>
      </c>
    </row>
    <row r="1086" spans="2:10" ht="13.35" customHeight="1">
      <c r="B1086" s="10" t="str">
        <f>VLOOKUP($J1082,ASBVs!$A$2:$AB$411,10,FALSE)</f>
        <v>60</v>
      </c>
      <c r="C1086" s="10" t="str">
        <f>VLOOKUP($J1082,ASBVs!$A$2:$AB$411,12,FALSE)</f>
        <v>62</v>
      </c>
      <c r="D1086" s="10" t="str">
        <f>VLOOKUP($J1082,ASBVs!$A$2:$AB$411,14,FALSE)</f>
        <v>58</v>
      </c>
      <c r="E1086" s="10" t="str">
        <f>VLOOKUP($J1082,ASBVs!$A$2:$AB$411,18,FALSE)</f>
        <v>60</v>
      </c>
      <c r="F1086" s="10" t="str">
        <f>VLOOKUP($J1082,ASBVs!$A$2:$AB$411,16,FALSE)</f>
        <v>63</v>
      </c>
      <c r="G1086" s="10" t="str">
        <f>VLOOKUP($J1082,ASBVs!$A$2:$AB$411,20,FALSE)</f>
        <v>54</v>
      </c>
      <c r="H1086" s="10" t="str">
        <f>VLOOKUP($J1082,ASBVs!$A$2:$AB$411,22,FALSE)</f>
        <v>44</v>
      </c>
      <c r="I1086" s="10" t="str">
        <f>VLOOKUP($J1082,ASBVs!$A$2:$AB$411,24,FALSE)</f>
        <v>43</v>
      </c>
      <c r="J1086" s="10" t="str">
        <f>VLOOKUP($J1082,ASBVs!$A$2:$AB$411,26,FALSE)</f>
        <v>46</v>
      </c>
    </row>
    <row r="1087" spans="2:10" ht="13.35" customHeight="1">
      <c r="B1087" s="11" t="s">
        <v>3103</v>
      </c>
      <c r="C1087" s="11" t="s">
        <v>3091</v>
      </c>
      <c r="D1087" s="11" t="s">
        <v>3104</v>
      </c>
      <c r="E1087" s="23" t="s">
        <v>2623</v>
      </c>
      <c r="F1087" s="23"/>
      <c r="G1087" s="24" t="s">
        <v>3105</v>
      </c>
      <c r="H1087" s="25"/>
      <c r="I1087" s="23" t="s">
        <v>3106</v>
      </c>
      <c r="J1087" s="23"/>
    </row>
    <row r="1088" spans="2:10" ht="13.35" customHeight="1">
      <c r="B1088" s="10" t="str">
        <f>VLOOKUP($J1082,ASBVs!$A$2:$AE$411,29,FALSE)</f>
        <v>2</v>
      </c>
      <c r="C1088" s="10" t="str">
        <f>VLOOKUP($J1082,ASBVs!$A$2:$AE$411,30,FALSE)</f>
        <v>2</v>
      </c>
      <c r="D1088" s="10" t="str">
        <f>VLOOKUP($J1082,ASBVs!$A$2:$AE$411,31,FALSE)</f>
        <v>2</v>
      </c>
      <c r="E1088" s="26" t="str">
        <f>VLOOKUP($J1082,ASBVs!$A$2:$B$411,2,FALSE)</f>
        <v xml:space="preserve">Tradie </v>
      </c>
      <c r="F1088" s="26"/>
      <c r="G1088" s="27" t="str">
        <f>VLOOKUP($J1082,ASBVs!$A$2:$AB$411,27,FALSE)</f>
        <v>144.55</v>
      </c>
      <c r="H1088" s="25"/>
      <c r="I1088" s="27" t="str">
        <f>VLOOKUP($J1082,ASBVs!$A$2:$AB$411,28,FALSE)</f>
        <v>150.89</v>
      </c>
      <c r="J1088" s="25"/>
    </row>
    <row r="1089" spans="2:10" ht="13.35" customHeight="1">
      <c r="B1089" s="28" t="s">
        <v>3107</v>
      </c>
      <c r="C1089" s="28"/>
      <c r="D1089" s="28"/>
      <c r="E1089" s="28"/>
      <c r="F1089" s="28"/>
      <c r="G1089" s="28"/>
      <c r="H1089" s="28" t="s">
        <v>3108</v>
      </c>
      <c r="I1089" s="28"/>
      <c r="J1089" s="28"/>
    </row>
    <row r="1091" spans="2:10" ht="13.35" customHeight="1">
      <c r="B1091" s="3" t="s">
        <v>3099</v>
      </c>
      <c r="C1091" s="4"/>
      <c r="D1091" s="4" t="str">
        <f>VLOOKUP($J1091,ASBVs!$A$2:$D$411,4,FALSE)</f>
        <v>220520</v>
      </c>
      <c r="E1091" s="4"/>
      <c r="F1091" s="4" t="str">
        <f>VLOOKUP($J1091,ASBVs!$A$2:$H$411,8,FALSE)</f>
        <v>Twin</v>
      </c>
      <c r="G1091" s="29"/>
      <c r="H1091" s="30"/>
      <c r="I1091" s="5" t="s">
        <v>3100</v>
      </c>
      <c r="J1091" s="6">
        <v>122</v>
      </c>
    </row>
    <row r="1092" spans="2:10" ht="13.35" customHeight="1">
      <c r="B1092" s="7" t="s">
        <v>3101</v>
      </c>
      <c r="C1092" s="19" t="str">
        <f>VLOOKUP($J1091,ASBVs!$A$2:$F$411,6,FALSE)</f>
        <v>200033</v>
      </c>
      <c r="D1092" s="20"/>
      <c r="E1092" s="20"/>
      <c r="F1092" s="7" t="s">
        <v>3102</v>
      </c>
      <c r="G1092" s="21">
        <f>VLOOKUP($J1091,ASBVs!$A$2:$G$411,7,FALSE)</f>
        <v>44682</v>
      </c>
      <c r="H1092" s="21"/>
      <c r="I1092" s="21"/>
      <c r="J1092" s="22"/>
    </row>
    <row r="1093" spans="2:10" ht="13.35" customHeight="1">
      <c r="B1093" s="8" t="s">
        <v>0</v>
      </c>
      <c r="C1093" s="9" t="s">
        <v>6</v>
      </c>
      <c r="D1093" s="9" t="s">
        <v>2667</v>
      </c>
      <c r="E1093" s="9" t="s">
        <v>2</v>
      </c>
      <c r="F1093" s="9" t="s">
        <v>1</v>
      </c>
      <c r="G1093" s="8" t="s">
        <v>3</v>
      </c>
      <c r="H1093" s="8" t="s">
        <v>4</v>
      </c>
      <c r="I1093" s="8" t="s">
        <v>5</v>
      </c>
      <c r="J1093" s="8" t="s">
        <v>7</v>
      </c>
    </row>
    <row r="1094" spans="2:10" ht="13.35" customHeight="1">
      <c r="B1094" s="10" t="str">
        <f>VLOOKUP($J1091,ASBVs!$A$2:$AE$411,9,FALSE)</f>
        <v>0.29</v>
      </c>
      <c r="C1094" s="10" t="str">
        <f>VLOOKUP($J1091,ASBVs!$A$2:$AE$411,11,FALSE)</f>
        <v>8.34</v>
      </c>
      <c r="D1094" s="10" t="str">
        <f>VLOOKUP($J1091,ASBVs!$A$2:$AE$411,13,FALSE)</f>
        <v>12.91</v>
      </c>
      <c r="E1094" s="10" t="str">
        <f>VLOOKUP($J1091,ASBVs!$A$2:$AE$411,17,FALSE)</f>
        <v>0.35</v>
      </c>
      <c r="F1094" s="10" t="str">
        <f>VLOOKUP($J1091,ASBVs!$A$2:$AE$411,15,FALSE)</f>
        <v>3.55</v>
      </c>
      <c r="G1094" s="10" t="str">
        <f>VLOOKUP($J1091,ASBVs!$A$2:$AE$411,19,FALSE)</f>
        <v>3.41</v>
      </c>
      <c r="H1094" s="10" t="str">
        <f>VLOOKUP($J1091,ASBVs!$A$2:$AE$411,21,FALSE)</f>
        <v>-0.77</v>
      </c>
      <c r="I1094" s="10" t="str">
        <f>VLOOKUP($J1091,ASBVs!$A$2:$AE$411,23,FALSE)</f>
        <v>2.72</v>
      </c>
      <c r="J1094" s="10" t="str">
        <f>VLOOKUP($J1091,ASBVs!$A$2:$AE$411,25,FALSE)</f>
        <v>3.02</v>
      </c>
    </row>
    <row r="1095" spans="2:10" ht="13.35" customHeight="1">
      <c r="B1095" s="10" t="str">
        <f>VLOOKUP($J1091,ASBVs!$A$2:$AB$411,10,FALSE)</f>
        <v>65</v>
      </c>
      <c r="C1095" s="10" t="str">
        <f>VLOOKUP($J1091,ASBVs!$A$2:$AB$411,12,FALSE)</f>
        <v>67</v>
      </c>
      <c r="D1095" s="10" t="str">
        <f>VLOOKUP($J1091,ASBVs!$A$2:$AB$411,14,FALSE)</f>
        <v>67</v>
      </c>
      <c r="E1095" s="10" t="str">
        <f>VLOOKUP($J1091,ASBVs!$A$2:$AB$411,18,FALSE)</f>
        <v>67</v>
      </c>
      <c r="F1095" s="10" t="str">
        <f>VLOOKUP($J1091,ASBVs!$A$2:$AB$411,16,FALSE)</f>
        <v>69</v>
      </c>
      <c r="G1095" s="10" t="str">
        <f>VLOOKUP($J1091,ASBVs!$A$2:$AB$411,20,FALSE)</f>
        <v>57</v>
      </c>
      <c r="H1095" s="10" t="str">
        <f>VLOOKUP($J1091,ASBVs!$A$2:$AB$411,22,FALSE)</f>
        <v>54</v>
      </c>
      <c r="I1095" s="10" t="str">
        <f>VLOOKUP($J1091,ASBVs!$A$2:$AB$411,24,FALSE)</f>
        <v>51</v>
      </c>
      <c r="J1095" s="10" t="str">
        <f>VLOOKUP($J1091,ASBVs!$A$2:$AB$411,26,FALSE)</f>
        <v>55</v>
      </c>
    </row>
    <row r="1096" spans="2:10" ht="13.35" customHeight="1">
      <c r="B1096" s="11" t="s">
        <v>3103</v>
      </c>
      <c r="C1096" s="11" t="s">
        <v>3091</v>
      </c>
      <c r="D1096" s="11" t="s">
        <v>3104</v>
      </c>
      <c r="E1096" s="23" t="s">
        <v>2623</v>
      </c>
      <c r="F1096" s="23"/>
      <c r="G1096" s="24" t="s">
        <v>3105</v>
      </c>
      <c r="H1096" s="25"/>
      <c r="I1096" s="23" t="s">
        <v>3106</v>
      </c>
      <c r="J1096" s="23"/>
    </row>
    <row r="1097" spans="2:10" ht="13.35" customHeight="1">
      <c r="B1097" s="10" t="str">
        <f>VLOOKUP($J1091,ASBVs!$A$2:$AE$411,29,FALSE)</f>
        <v>2</v>
      </c>
      <c r="C1097" s="10" t="str">
        <f>VLOOKUP($J1091,ASBVs!$A$2:$AE$411,30,FALSE)</f>
        <v>1</v>
      </c>
      <c r="D1097" s="10" t="str">
        <f>VLOOKUP($J1091,ASBVs!$A$2:$AE$411,31,FALSE)</f>
        <v>1</v>
      </c>
      <c r="E1097" s="26" t="str">
        <f>VLOOKUP($J1091,ASBVs!$A$2:$B$411,2,FALSE)</f>
        <v xml:space="preserve">Tradie </v>
      </c>
      <c r="F1097" s="26"/>
      <c r="G1097" s="27" t="str">
        <f>VLOOKUP($J1091,ASBVs!$A$2:$AB$411,27,FALSE)</f>
        <v>138.35</v>
      </c>
      <c r="H1097" s="25"/>
      <c r="I1097" s="27" t="str">
        <f>VLOOKUP($J1091,ASBVs!$A$2:$AB$411,28,FALSE)</f>
        <v>147.69</v>
      </c>
      <c r="J1097" s="25"/>
    </row>
    <row r="1098" spans="2:10" ht="13.35" customHeight="1">
      <c r="B1098" s="28" t="s">
        <v>3107</v>
      </c>
      <c r="C1098" s="28"/>
      <c r="D1098" s="28"/>
      <c r="E1098" s="28"/>
      <c r="F1098" s="28"/>
      <c r="G1098" s="28"/>
      <c r="H1098" s="28" t="s">
        <v>3108</v>
      </c>
      <c r="I1098" s="28"/>
      <c r="J1098" s="28"/>
    </row>
    <row r="1100" spans="2:10" ht="13.35" customHeight="1">
      <c r="B1100" s="3" t="s">
        <v>3099</v>
      </c>
      <c r="C1100" s="4"/>
      <c r="D1100" s="4" t="str">
        <f>VLOOKUP($J1100,ASBVs!$A$2:$D$411,4,FALSE)</f>
        <v>220312</v>
      </c>
      <c r="E1100" s="4"/>
      <c r="F1100" s="4" t="str">
        <f>VLOOKUP($J1100,ASBVs!$A$2:$H$411,8,FALSE)</f>
        <v>Triplet</v>
      </c>
      <c r="G1100" s="29"/>
      <c r="H1100" s="30"/>
      <c r="I1100" s="5" t="s">
        <v>3100</v>
      </c>
      <c r="J1100" s="6">
        <v>123</v>
      </c>
    </row>
    <row r="1101" spans="2:10" ht="13.35" customHeight="1">
      <c r="B1101" s="7" t="s">
        <v>3101</v>
      </c>
      <c r="C1101" s="19" t="str">
        <f>VLOOKUP($J1100,ASBVs!$A$2:$F$411,6,FALSE)</f>
        <v>200033</v>
      </c>
      <c r="D1101" s="20"/>
      <c r="E1101" s="20"/>
      <c r="F1101" s="7" t="s">
        <v>3102</v>
      </c>
      <c r="G1101" s="21">
        <f>VLOOKUP($J1100,ASBVs!$A$2:$G$411,7,FALSE)</f>
        <v>44678</v>
      </c>
      <c r="H1101" s="21"/>
      <c r="I1101" s="21"/>
      <c r="J1101" s="22"/>
    </row>
    <row r="1102" spans="2:10" ht="13.35" customHeight="1">
      <c r="B1102" s="8" t="s">
        <v>0</v>
      </c>
      <c r="C1102" s="9" t="s">
        <v>6</v>
      </c>
      <c r="D1102" s="9" t="s">
        <v>2667</v>
      </c>
      <c r="E1102" s="9" t="s">
        <v>2</v>
      </c>
      <c r="F1102" s="9" t="s">
        <v>1</v>
      </c>
      <c r="G1102" s="8" t="s">
        <v>3</v>
      </c>
      <c r="H1102" s="8" t="s">
        <v>4</v>
      </c>
      <c r="I1102" s="8" t="s">
        <v>5</v>
      </c>
      <c r="J1102" s="8" t="s">
        <v>7</v>
      </c>
    </row>
    <row r="1103" spans="2:10" ht="13.35" customHeight="1">
      <c r="B1103" s="10" t="str">
        <f>VLOOKUP($J1100,ASBVs!$A$2:$AE$411,9,FALSE)</f>
        <v>0.44</v>
      </c>
      <c r="C1103" s="10" t="str">
        <f>VLOOKUP($J1100,ASBVs!$A$2:$AE$411,11,FALSE)</f>
        <v>9.33</v>
      </c>
      <c r="D1103" s="10" t="str">
        <f>VLOOKUP($J1100,ASBVs!$A$2:$AE$411,13,FALSE)</f>
        <v>13.94</v>
      </c>
      <c r="E1103" s="10" t="str">
        <f>VLOOKUP($J1100,ASBVs!$A$2:$AE$411,17,FALSE)</f>
        <v>0.96</v>
      </c>
      <c r="F1103" s="10" t="str">
        <f>VLOOKUP($J1100,ASBVs!$A$2:$AE$411,15,FALSE)</f>
        <v>3.31</v>
      </c>
      <c r="G1103" s="10" t="str">
        <f>VLOOKUP($J1100,ASBVs!$A$2:$AE$411,19,FALSE)</f>
        <v>2.15</v>
      </c>
      <c r="H1103" s="10" t="str">
        <f>VLOOKUP($J1100,ASBVs!$A$2:$AE$411,21,FALSE)</f>
        <v>-0.59</v>
      </c>
      <c r="I1103" s="10" t="str">
        <f>VLOOKUP($J1100,ASBVs!$A$2:$AE$411,23,FALSE)</f>
        <v>0.71</v>
      </c>
      <c r="J1103" s="10" t="str">
        <f>VLOOKUP($J1100,ASBVs!$A$2:$AE$411,25,FALSE)</f>
        <v>2.57</v>
      </c>
    </row>
    <row r="1104" spans="2:10" ht="13.35" customHeight="1">
      <c r="B1104" s="10" t="str">
        <f>VLOOKUP($J1100,ASBVs!$A$2:$AB$411,10,FALSE)</f>
        <v>68</v>
      </c>
      <c r="C1104" s="10" t="str">
        <f>VLOOKUP($J1100,ASBVs!$A$2:$AB$411,12,FALSE)</f>
        <v>70</v>
      </c>
      <c r="D1104" s="10" t="str">
        <f>VLOOKUP($J1100,ASBVs!$A$2:$AB$411,14,FALSE)</f>
        <v>69</v>
      </c>
      <c r="E1104" s="10" t="str">
        <f>VLOOKUP($J1100,ASBVs!$A$2:$AB$411,18,FALSE)</f>
        <v>68</v>
      </c>
      <c r="F1104" s="10" t="str">
        <f>VLOOKUP($J1100,ASBVs!$A$2:$AB$411,16,FALSE)</f>
        <v>70</v>
      </c>
      <c r="G1104" s="10" t="str">
        <f>VLOOKUP($J1100,ASBVs!$A$2:$AB$411,20,FALSE)</f>
        <v>62</v>
      </c>
      <c r="H1104" s="10" t="str">
        <f>VLOOKUP($J1100,ASBVs!$A$2:$AB$411,22,FALSE)</f>
        <v>58</v>
      </c>
      <c r="I1104" s="10" t="str">
        <f>VLOOKUP($J1100,ASBVs!$A$2:$AB$411,24,FALSE)</f>
        <v>56</v>
      </c>
      <c r="J1104" s="10" t="str">
        <f>VLOOKUP($J1100,ASBVs!$A$2:$AB$411,26,FALSE)</f>
        <v>59</v>
      </c>
    </row>
    <row r="1105" spans="2:10" ht="13.35" customHeight="1">
      <c r="B1105" s="11" t="s">
        <v>3103</v>
      </c>
      <c r="C1105" s="11" t="s">
        <v>3091</v>
      </c>
      <c r="D1105" s="11" t="s">
        <v>3104</v>
      </c>
      <c r="E1105" s="23" t="s">
        <v>2623</v>
      </c>
      <c r="F1105" s="23"/>
      <c r="G1105" s="24" t="s">
        <v>3105</v>
      </c>
      <c r="H1105" s="25"/>
      <c r="I1105" s="23" t="s">
        <v>3106</v>
      </c>
      <c r="J1105" s="23"/>
    </row>
    <row r="1106" spans="2:10" ht="13.35" customHeight="1">
      <c r="B1106" s="10" t="str">
        <f>VLOOKUP($J1100,ASBVs!$A$2:$AE$411,29,FALSE)</f>
        <v>2</v>
      </c>
      <c r="C1106" s="10" t="str">
        <f>VLOOKUP($J1100,ASBVs!$A$2:$AE$411,30,FALSE)</f>
        <v>3</v>
      </c>
      <c r="D1106" s="10" t="str">
        <f>VLOOKUP($J1100,ASBVs!$A$2:$AE$411,31,FALSE)</f>
        <v>3</v>
      </c>
      <c r="E1106" s="26" t="str">
        <f>VLOOKUP($J1100,ASBVs!$A$2:$B$411,2,FALSE)</f>
        <v xml:space="preserve">Tradie </v>
      </c>
      <c r="F1106" s="26"/>
      <c r="G1106" s="27" t="str">
        <f>VLOOKUP($J1100,ASBVs!$A$2:$AB$411,27,FALSE)</f>
        <v>139.97</v>
      </c>
      <c r="H1106" s="25"/>
      <c r="I1106" s="27" t="str">
        <f>VLOOKUP($J1100,ASBVs!$A$2:$AB$411,28,FALSE)</f>
        <v>147.65</v>
      </c>
      <c r="J1106" s="25"/>
    </row>
    <row r="1107" spans="2:10" ht="13.35" customHeight="1">
      <c r="B1107" s="28" t="s">
        <v>3107</v>
      </c>
      <c r="C1107" s="28"/>
      <c r="D1107" s="28"/>
      <c r="E1107" s="28"/>
      <c r="F1107" s="28"/>
      <c r="G1107" s="28"/>
      <c r="H1107" s="28" t="s">
        <v>3108</v>
      </c>
      <c r="I1107" s="28"/>
      <c r="J1107" s="28"/>
    </row>
    <row r="1109" spans="2:10" ht="13.35" customHeight="1">
      <c r="B1109" s="3" t="s">
        <v>3099</v>
      </c>
      <c r="C1109" s="4"/>
      <c r="D1109" s="4" t="str">
        <f>VLOOKUP($J1109,ASBVs!$A$2:$D$411,4,FALSE)</f>
        <v>221065</v>
      </c>
      <c r="E1109" s="4"/>
      <c r="F1109" s="4" t="str">
        <f>VLOOKUP($J1109,ASBVs!$A$2:$H$411,8,FALSE)</f>
        <v>Twin</v>
      </c>
      <c r="G1109" s="29"/>
      <c r="H1109" s="30"/>
      <c r="I1109" s="5" t="s">
        <v>3100</v>
      </c>
      <c r="J1109" s="6">
        <v>124</v>
      </c>
    </row>
    <row r="1110" spans="2:10" ht="13.35" customHeight="1">
      <c r="B1110" s="7" t="s">
        <v>3101</v>
      </c>
      <c r="C1110" s="19" t="str">
        <f>VLOOKUP($J1109,ASBVs!$A$2:$F$411,6,FALSE)</f>
        <v>201704</v>
      </c>
      <c r="D1110" s="20"/>
      <c r="E1110" s="20"/>
      <c r="F1110" s="7" t="s">
        <v>3102</v>
      </c>
      <c r="G1110" s="21">
        <f>VLOOKUP($J1109,ASBVs!$A$2:$G$411,7,FALSE)</f>
        <v>44704</v>
      </c>
      <c r="H1110" s="21"/>
      <c r="I1110" s="21"/>
      <c r="J1110" s="22"/>
    </row>
    <row r="1111" spans="2:10" ht="13.35" customHeight="1">
      <c r="B1111" s="8" t="s">
        <v>0</v>
      </c>
      <c r="C1111" s="9" t="s">
        <v>6</v>
      </c>
      <c r="D1111" s="9" t="s">
        <v>2667</v>
      </c>
      <c r="E1111" s="9" t="s">
        <v>2</v>
      </c>
      <c r="F1111" s="9" t="s">
        <v>1</v>
      </c>
      <c r="G1111" s="8" t="s">
        <v>3</v>
      </c>
      <c r="H1111" s="8" t="s">
        <v>4</v>
      </c>
      <c r="I1111" s="8" t="s">
        <v>5</v>
      </c>
      <c r="J1111" s="8" t="s">
        <v>7</v>
      </c>
    </row>
    <row r="1112" spans="2:10" ht="13.35" customHeight="1">
      <c r="B1112" s="10" t="str">
        <f>VLOOKUP($J1109,ASBVs!$A$2:$AE$411,9,FALSE)</f>
        <v>0.37</v>
      </c>
      <c r="C1112" s="10" t="str">
        <f>VLOOKUP($J1109,ASBVs!$A$2:$AE$411,11,FALSE)</f>
        <v>10.29</v>
      </c>
      <c r="D1112" s="10" t="str">
        <f>VLOOKUP($J1109,ASBVs!$A$2:$AE$411,13,FALSE)</f>
        <v>14.77</v>
      </c>
      <c r="E1112" s="10" t="str">
        <f>VLOOKUP($J1109,ASBVs!$A$2:$AE$411,17,FALSE)</f>
        <v>-0.75</v>
      </c>
      <c r="F1112" s="10" t="str">
        <f>VLOOKUP($J1109,ASBVs!$A$2:$AE$411,15,FALSE)</f>
        <v>3.02</v>
      </c>
      <c r="G1112" s="10" t="str">
        <f>VLOOKUP($J1109,ASBVs!$A$2:$AE$411,19,FALSE)</f>
        <v>4.58</v>
      </c>
      <c r="H1112" s="10" t="str">
        <f>VLOOKUP($J1109,ASBVs!$A$2:$AE$411,21,FALSE)</f>
        <v>-0.45</v>
      </c>
      <c r="I1112" s="10" t="str">
        <f>VLOOKUP($J1109,ASBVs!$A$2:$AE$411,23,FALSE)</f>
        <v>3.65</v>
      </c>
      <c r="J1112" s="10" t="str">
        <f>VLOOKUP($J1109,ASBVs!$A$2:$AE$411,25,FALSE)</f>
        <v>2.42</v>
      </c>
    </row>
    <row r="1113" spans="2:10" ht="13.35" customHeight="1">
      <c r="B1113" s="10" t="str">
        <f>VLOOKUP($J1109,ASBVs!$A$2:$AB$411,10,FALSE)</f>
        <v>63</v>
      </c>
      <c r="C1113" s="10" t="str">
        <f>VLOOKUP($J1109,ASBVs!$A$2:$AB$411,12,FALSE)</f>
        <v>65</v>
      </c>
      <c r="D1113" s="10" t="str">
        <f>VLOOKUP($J1109,ASBVs!$A$2:$AB$411,14,FALSE)</f>
        <v>63</v>
      </c>
      <c r="E1113" s="10" t="str">
        <f>VLOOKUP($J1109,ASBVs!$A$2:$AB$411,18,FALSE)</f>
        <v>65</v>
      </c>
      <c r="F1113" s="10" t="str">
        <f>VLOOKUP($J1109,ASBVs!$A$2:$AB$411,16,FALSE)</f>
        <v>67</v>
      </c>
      <c r="G1113" s="10" t="str">
        <f>VLOOKUP($J1109,ASBVs!$A$2:$AB$411,20,FALSE)</f>
        <v>57</v>
      </c>
      <c r="H1113" s="10" t="str">
        <f>VLOOKUP($J1109,ASBVs!$A$2:$AB$411,22,FALSE)</f>
        <v>45</v>
      </c>
      <c r="I1113" s="10" t="str">
        <f>VLOOKUP($J1109,ASBVs!$A$2:$AB$411,24,FALSE)</f>
        <v>45</v>
      </c>
      <c r="J1113" s="10" t="str">
        <f>VLOOKUP($J1109,ASBVs!$A$2:$AB$411,26,FALSE)</f>
        <v>50</v>
      </c>
    </row>
    <row r="1114" spans="2:10" ht="13.35" customHeight="1">
      <c r="B1114" s="11" t="s">
        <v>3103</v>
      </c>
      <c r="C1114" s="11" t="s">
        <v>3091</v>
      </c>
      <c r="D1114" s="11" t="s">
        <v>3104</v>
      </c>
      <c r="E1114" s="23" t="s">
        <v>2623</v>
      </c>
      <c r="F1114" s="23"/>
      <c r="G1114" s="24" t="s">
        <v>3105</v>
      </c>
      <c r="H1114" s="25"/>
      <c r="I1114" s="23" t="s">
        <v>3106</v>
      </c>
      <c r="J1114" s="23"/>
    </row>
    <row r="1115" spans="2:10" ht="13.35" customHeight="1">
      <c r="B1115" s="10" t="str">
        <f>VLOOKUP($J1109,ASBVs!$A$2:$AE$411,29,FALSE)</f>
        <v>2</v>
      </c>
      <c r="C1115" s="10" t="str">
        <f>VLOOKUP($J1109,ASBVs!$A$2:$AE$411,30,FALSE)</f>
        <v>2</v>
      </c>
      <c r="D1115" s="10" t="str">
        <f>VLOOKUP($J1109,ASBVs!$A$2:$AE$411,31,FALSE)</f>
        <v>1</v>
      </c>
      <c r="E1115" s="26" t="str">
        <f>VLOOKUP($J1109,ASBVs!$A$2:$B$411,2,FALSE)</f>
        <v xml:space="preserve">Tradie </v>
      </c>
      <c r="F1115" s="26"/>
      <c r="G1115" s="27" t="str">
        <f>VLOOKUP($J1109,ASBVs!$A$2:$AB$411,27,FALSE)</f>
        <v>141.79</v>
      </c>
      <c r="H1115" s="25"/>
      <c r="I1115" s="27" t="str">
        <f>VLOOKUP($J1109,ASBVs!$A$2:$AB$411,28,FALSE)</f>
        <v>147.64</v>
      </c>
      <c r="J1115" s="25"/>
    </row>
    <row r="1116" spans="2:10" ht="13.35" customHeight="1">
      <c r="B1116" s="28" t="s">
        <v>3107</v>
      </c>
      <c r="C1116" s="28"/>
      <c r="D1116" s="28"/>
      <c r="E1116" s="28"/>
      <c r="F1116" s="28"/>
      <c r="G1116" s="28"/>
      <c r="H1116" s="28" t="s">
        <v>3108</v>
      </c>
      <c r="I1116" s="28"/>
      <c r="J1116" s="28"/>
    </row>
    <row r="1118" spans="2:10" ht="13.35" customHeight="1">
      <c r="B1118" s="3" t="s">
        <v>3099</v>
      </c>
      <c r="C1118" s="4"/>
      <c r="D1118" s="4" t="str">
        <f>VLOOKUP($J1118,ASBVs!$A$2:$D$411,4,FALSE)</f>
        <v>221068</v>
      </c>
      <c r="E1118" s="4"/>
      <c r="F1118" s="4" t="str">
        <f>VLOOKUP($J1118,ASBVs!$A$2:$H$411,8,FALSE)</f>
        <v>Single</v>
      </c>
      <c r="G1118" s="29"/>
      <c r="H1118" s="30"/>
      <c r="I1118" s="5" t="s">
        <v>3100</v>
      </c>
      <c r="J1118" s="6">
        <v>125</v>
      </c>
    </row>
    <row r="1119" spans="2:10" ht="13.35" customHeight="1">
      <c r="B1119" s="7" t="s">
        <v>3101</v>
      </c>
      <c r="C1119" s="19" t="str">
        <f>VLOOKUP($J1118,ASBVs!$A$2:$F$411,6,FALSE)</f>
        <v>201704</v>
      </c>
      <c r="D1119" s="20"/>
      <c r="E1119" s="20"/>
      <c r="F1119" s="7" t="s">
        <v>3102</v>
      </c>
      <c r="G1119" s="21">
        <f>VLOOKUP($J1118,ASBVs!$A$2:$G$411,7,FALSE)</f>
        <v>44705</v>
      </c>
      <c r="H1119" s="21"/>
      <c r="I1119" s="21"/>
      <c r="J1119" s="22"/>
    </row>
    <row r="1120" spans="2:10" ht="13.35" customHeight="1">
      <c r="B1120" s="8" t="s">
        <v>0</v>
      </c>
      <c r="C1120" s="9" t="s">
        <v>6</v>
      </c>
      <c r="D1120" s="9" t="s">
        <v>2667</v>
      </c>
      <c r="E1120" s="9" t="s">
        <v>2</v>
      </c>
      <c r="F1120" s="9" t="s">
        <v>1</v>
      </c>
      <c r="G1120" s="8" t="s">
        <v>3</v>
      </c>
      <c r="H1120" s="8" t="s">
        <v>4</v>
      </c>
      <c r="I1120" s="8" t="s">
        <v>5</v>
      </c>
      <c r="J1120" s="8" t="s">
        <v>7</v>
      </c>
    </row>
    <row r="1121" spans="2:10" ht="13.35" customHeight="1">
      <c r="B1121" s="10" t="str">
        <f>VLOOKUP($J1118,ASBVs!$A$2:$AE$411,9,FALSE)</f>
        <v>0.41</v>
      </c>
      <c r="C1121" s="10" t="str">
        <f>VLOOKUP($J1118,ASBVs!$A$2:$AE$411,11,FALSE)</f>
        <v>10.53</v>
      </c>
      <c r="D1121" s="10" t="str">
        <f>VLOOKUP($J1118,ASBVs!$A$2:$AE$411,13,FALSE)</f>
        <v>15.22</v>
      </c>
      <c r="E1121" s="10" t="str">
        <f>VLOOKUP($J1118,ASBVs!$A$2:$AE$411,17,FALSE)</f>
        <v>-0.38</v>
      </c>
      <c r="F1121" s="10" t="str">
        <f>VLOOKUP($J1118,ASBVs!$A$2:$AE$411,15,FALSE)</f>
        <v>3.01</v>
      </c>
      <c r="G1121" s="10" t="str">
        <f>VLOOKUP($J1118,ASBVs!$A$2:$AE$411,19,FALSE)</f>
        <v>4.23</v>
      </c>
      <c r="H1121" s="10" t="str">
        <f>VLOOKUP($J1118,ASBVs!$A$2:$AE$411,21,FALSE)</f>
        <v>-0.56</v>
      </c>
      <c r="I1121" s="10" t="str">
        <f>VLOOKUP($J1118,ASBVs!$A$2:$AE$411,23,FALSE)</f>
        <v>3.35</v>
      </c>
      <c r="J1121" s="10" t="str">
        <f>VLOOKUP($J1118,ASBVs!$A$2:$AE$411,25,FALSE)</f>
        <v>2.60</v>
      </c>
    </row>
    <row r="1122" spans="2:10" ht="13.35" customHeight="1">
      <c r="B1122" s="10" t="str">
        <f>VLOOKUP($J1118,ASBVs!$A$2:$AB$411,10,FALSE)</f>
        <v>62</v>
      </c>
      <c r="C1122" s="10" t="str">
        <f>VLOOKUP($J1118,ASBVs!$A$2:$AB$411,12,FALSE)</f>
        <v>65</v>
      </c>
      <c r="D1122" s="10" t="str">
        <f>VLOOKUP($J1118,ASBVs!$A$2:$AB$411,14,FALSE)</f>
        <v>63</v>
      </c>
      <c r="E1122" s="10" t="str">
        <f>VLOOKUP($J1118,ASBVs!$A$2:$AB$411,18,FALSE)</f>
        <v>64</v>
      </c>
      <c r="F1122" s="10" t="str">
        <f>VLOOKUP($J1118,ASBVs!$A$2:$AB$411,16,FALSE)</f>
        <v>66</v>
      </c>
      <c r="G1122" s="10" t="str">
        <f>VLOOKUP($J1118,ASBVs!$A$2:$AB$411,20,FALSE)</f>
        <v>57</v>
      </c>
      <c r="H1122" s="10" t="str">
        <f>VLOOKUP($J1118,ASBVs!$A$2:$AB$411,22,FALSE)</f>
        <v>43</v>
      </c>
      <c r="I1122" s="10" t="str">
        <f>VLOOKUP($J1118,ASBVs!$A$2:$AB$411,24,FALSE)</f>
        <v>43</v>
      </c>
      <c r="J1122" s="10" t="str">
        <f>VLOOKUP($J1118,ASBVs!$A$2:$AB$411,26,FALSE)</f>
        <v>49</v>
      </c>
    </row>
    <row r="1123" spans="2:10" ht="13.35" customHeight="1">
      <c r="B1123" s="11" t="s">
        <v>3103</v>
      </c>
      <c r="C1123" s="11" t="s">
        <v>3091</v>
      </c>
      <c r="D1123" s="11" t="s">
        <v>3104</v>
      </c>
      <c r="E1123" s="23" t="s">
        <v>2623</v>
      </c>
      <c r="F1123" s="23"/>
      <c r="G1123" s="24" t="s">
        <v>3105</v>
      </c>
      <c r="H1123" s="25"/>
      <c r="I1123" s="23" t="s">
        <v>3106</v>
      </c>
      <c r="J1123" s="23"/>
    </row>
    <row r="1124" spans="2:10" ht="13.35" customHeight="1">
      <c r="B1124" s="10" t="str">
        <f>VLOOKUP($J1118,ASBVs!$A$2:$AE$411,29,FALSE)</f>
        <v>2</v>
      </c>
      <c r="C1124" s="10" t="str">
        <f>VLOOKUP($J1118,ASBVs!$A$2:$AE$411,30,FALSE)</f>
        <v>2</v>
      </c>
      <c r="D1124" s="10" t="str">
        <f>VLOOKUP($J1118,ASBVs!$A$2:$AE$411,31,FALSE)</f>
        <v>2</v>
      </c>
      <c r="E1124" s="26" t="str">
        <f>VLOOKUP($J1118,ASBVs!$A$2:$B$411,2,FALSE)</f>
        <v xml:space="preserve">Tradie </v>
      </c>
      <c r="F1124" s="26"/>
      <c r="G1124" s="27" t="str">
        <f>VLOOKUP($J1118,ASBVs!$A$2:$AB$411,27,FALSE)</f>
        <v>139.98</v>
      </c>
      <c r="H1124" s="25"/>
      <c r="I1124" s="27" t="str">
        <f>VLOOKUP($J1118,ASBVs!$A$2:$AB$411,28,FALSE)</f>
        <v>147.11</v>
      </c>
      <c r="J1124" s="25"/>
    </row>
    <row r="1125" spans="2:10" ht="13.35" customHeight="1">
      <c r="B1125" s="28" t="s">
        <v>3107</v>
      </c>
      <c r="C1125" s="28"/>
      <c r="D1125" s="28"/>
      <c r="E1125" s="28"/>
      <c r="F1125" s="28"/>
      <c r="G1125" s="28"/>
      <c r="H1125" s="28" t="s">
        <v>3108</v>
      </c>
      <c r="I1125" s="28"/>
      <c r="J1125" s="28"/>
    </row>
    <row r="1127" spans="2:10" ht="13.35" customHeight="1">
      <c r="B1127" s="3" t="s">
        <v>3099</v>
      </c>
      <c r="C1127" s="4"/>
      <c r="D1127" s="4" t="str">
        <f>VLOOKUP($J1127,ASBVs!$A$2:$D$411,4,FALSE)</f>
        <v>220681</v>
      </c>
      <c r="E1127" s="4"/>
      <c r="F1127" s="4" t="str">
        <f>VLOOKUP($J1127,ASBVs!$A$2:$H$411,8,FALSE)</f>
        <v>Twin</v>
      </c>
      <c r="G1127" s="29" t="str">
        <f>VLOOKUP($J1127,ASBVs!$A$2:$AF$411,32,FALSE)</f>
        <v>«««««</v>
      </c>
      <c r="H1127" s="30"/>
      <c r="I1127" s="5" t="s">
        <v>3100</v>
      </c>
      <c r="J1127" s="6">
        <v>126</v>
      </c>
    </row>
    <row r="1128" spans="2:10" ht="13.35" customHeight="1">
      <c r="B1128" s="7" t="s">
        <v>3101</v>
      </c>
      <c r="C1128" s="19" t="str">
        <f>VLOOKUP($J1127,ASBVs!$A$2:$F$411,6,FALSE)</f>
        <v>201283</v>
      </c>
      <c r="D1128" s="20"/>
      <c r="E1128" s="20"/>
      <c r="F1128" s="7" t="s">
        <v>3102</v>
      </c>
      <c r="G1128" s="21">
        <f>VLOOKUP($J1127,ASBVs!$A$2:$G$411,7,FALSE)</f>
        <v>44684</v>
      </c>
      <c r="H1128" s="21"/>
      <c r="I1128" s="21"/>
      <c r="J1128" s="22"/>
    </row>
    <row r="1129" spans="2:10" ht="13.35" customHeight="1">
      <c r="B1129" s="8" t="s">
        <v>0</v>
      </c>
      <c r="C1129" s="9" t="s">
        <v>6</v>
      </c>
      <c r="D1129" s="9" t="s">
        <v>2667</v>
      </c>
      <c r="E1129" s="9" t="s">
        <v>2</v>
      </c>
      <c r="F1129" s="9" t="s">
        <v>1</v>
      </c>
      <c r="G1129" s="8" t="s">
        <v>3</v>
      </c>
      <c r="H1129" s="8" t="s">
        <v>4</v>
      </c>
      <c r="I1129" s="8" t="s">
        <v>5</v>
      </c>
      <c r="J1129" s="8" t="s">
        <v>7</v>
      </c>
    </row>
    <row r="1130" spans="2:10" ht="13.35" customHeight="1">
      <c r="B1130" s="10" t="str">
        <f>VLOOKUP($J1127,ASBVs!$A$2:$AE$411,9,FALSE)</f>
        <v>0.28</v>
      </c>
      <c r="C1130" s="10" t="str">
        <f>VLOOKUP($J1127,ASBVs!$A$2:$AE$411,11,FALSE)</f>
        <v>8.69</v>
      </c>
      <c r="D1130" s="10" t="str">
        <f>VLOOKUP($J1127,ASBVs!$A$2:$AE$411,13,FALSE)</f>
        <v>12.63</v>
      </c>
      <c r="E1130" s="10" t="str">
        <f>VLOOKUP($J1127,ASBVs!$A$2:$AE$411,17,FALSE)</f>
        <v>0.29</v>
      </c>
      <c r="F1130" s="10" t="str">
        <f>VLOOKUP($J1127,ASBVs!$A$2:$AE$411,15,FALSE)</f>
        <v>3.76</v>
      </c>
      <c r="G1130" s="10" t="str">
        <f>VLOOKUP($J1127,ASBVs!$A$2:$AE$411,19,FALSE)</f>
        <v>3.29</v>
      </c>
      <c r="H1130" s="10" t="str">
        <f>VLOOKUP($J1127,ASBVs!$A$2:$AE$411,21,FALSE)</f>
        <v>0.14</v>
      </c>
      <c r="I1130" s="10" t="str">
        <f>VLOOKUP($J1127,ASBVs!$A$2:$AE$411,23,FALSE)</f>
        <v>0.83</v>
      </c>
      <c r="J1130" s="10" t="str">
        <f>VLOOKUP($J1127,ASBVs!$A$2:$AE$411,25,FALSE)</f>
        <v>2.66</v>
      </c>
    </row>
    <row r="1131" spans="2:10" ht="13.35" customHeight="1">
      <c r="B1131" s="10" t="str">
        <f>VLOOKUP($J1127,ASBVs!$A$2:$AB$411,10,FALSE)</f>
        <v>63</v>
      </c>
      <c r="C1131" s="10" t="str">
        <f>VLOOKUP($J1127,ASBVs!$A$2:$AB$411,12,FALSE)</f>
        <v>65</v>
      </c>
      <c r="D1131" s="10" t="str">
        <f>VLOOKUP($J1127,ASBVs!$A$2:$AB$411,14,FALSE)</f>
        <v>63</v>
      </c>
      <c r="E1131" s="10" t="str">
        <f>VLOOKUP($J1127,ASBVs!$A$2:$AB$411,18,FALSE)</f>
        <v>65</v>
      </c>
      <c r="F1131" s="10" t="str">
        <f>VLOOKUP($J1127,ASBVs!$A$2:$AB$411,16,FALSE)</f>
        <v>67</v>
      </c>
      <c r="G1131" s="10" t="str">
        <f>VLOOKUP($J1127,ASBVs!$A$2:$AB$411,20,FALSE)</f>
        <v>58</v>
      </c>
      <c r="H1131" s="10" t="str">
        <f>VLOOKUP($J1127,ASBVs!$A$2:$AB$411,22,FALSE)</f>
        <v>49</v>
      </c>
      <c r="I1131" s="10" t="str">
        <f>VLOOKUP($J1127,ASBVs!$A$2:$AB$411,24,FALSE)</f>
        <v>48</v>
      </c>
      <c r="J1131" s="10" t="str">
        <f>VLOOKUP($J1127,ASBVs!$A$2:$AB$411,26,FALSE)</f>
        <v>52</v>
      </c>
    </row>
    <row r="1132" spans="2:10" ht="13.35" customHeight="1">
      <c r="B1132" s="11" t="s">
        <v>3103</v>
      </c>
      <c r="C1132" s="11" t="s">
        <v>3091</v>
      </c>
      <c r="D1132" s="11" t="s">
        <v>3104</v>
      </c>
      <c r="E1132" s="23" t="s">
        <v>2623</v>
      </c>
      <c r="F1132" s="23"/>
      <c r="G1132" s="24" t="s">
        <v>3105</v>
      </c>
      <c r="H1132" s="25"/>
      <c r="I1132" s="23" t="s">
        <v>3106</v>
      </c>
      <c r="J1132" s="23"/>
    </row>
    <row r="1133" spans="2:10" ht="13.35" customHeight="1">
      <c r="B1133" s="10" t="str">
        <f>VLOOKUP($J1127,ASBVs!$A$2:$AE$411,29,FALSE)</f>
        <v>3</v>
      </c>
      <c r="C1133" s="10" t="str">
        <f>VLOOKUP($J1127,ASBVs!$A$2:$AE$411,30,FALSE)</f>
        <v>3</v>
      </c>
      <c r="D1133" s="10" t="str">
        <f>VLOOKUP($J1127,ASBVs!$A$2:$AE$411,31,FALSE)</f>
        <v>3</v>
      </c>
      <c r="E1133" s="26" t="str">
        <f>VLOOKUP($J1127,ASBVs!$A$2:$B$411,2,FALSE)</f>
        <v xml:space="preserve">Tradie </v>
      </c>
      <c r="F1133" s="26"/>
      <c r="G1133" s="27" t="str">
        <f>VLOOKUP($J1127,ASBVs!$A$2:$AB$411,27,FALSE)</f>
        <v>146.83</v>
      </c>
      <c r="H1133" s="25"/>
      <c r="I1133" s="27" t="str">
        <f>VLOOKUP($J1127,ASBVs!$A$2:$AB$411,28,FALSE)</f>
        <v>145.91</v>
      </c>
      <c r="J1133" s="25"/>
    </row>
    <row r="1134" spans="2:10" ht="13.35" customHeight="1">
      <c r="B1134" s="28" t="s">
        <v>3107</v>
      </c>
      <c r="C1134" s="28"/>
      <c r="D1134" s="28"/>
      <c r="E1134" s="28"/>
      <c r="F1134" s="28"/>
      <c r="G1134" s="28"/>
      <c r="H1134" s="28" t="s">
        <v>3108</v>
      </c>
      <c r="I1134" s="28"/>
      <c r="J1134" s="28"/>
    </row>
    <row r="1136" spans="2:10" ht="13.35" customHeight="1">
      <c r="B1136" s="3" t="s">
        <v>3099</v>
      </c>
      <c r="C1136" s="4"/>
      <c r="D1136" s="4" t="str">
        <f>VLOOKUP($J1136,ASBVs!$A$2:$D$411,4,FALSE)</f>
        <v>220521</v>
      </c>
      <c r="E1136" s="4"/>
      <c r="F1136" s="4" t="str">
        <f>VLOOKUP($J1136,ASBVs!$A$2:$H$411,8,FALSE)</f>
        <v>Twin</v>
      </c>
      <c r="G1136" s="29"/>
      <c r="H1136" s="30"/>
      <c r="I1136" s="5" t="s">
        <v>3100</v>
      </c>
      <c r="J1136" s="6">
        <v>127</v>
      </c>
    </row>
    <row r="1137" spans="2:10" ht="13.35" customHeight="1">
      <c r="B1137" s="7" t="s">
        <v>3101</v>
      </c>
      <c r="C1137" s="19" t="str">
        <f>VLOOKUP($J1136,ASBVs!$A$2:$F$411,6,FALSE)</f>
        <v>200033</v>
      </c>
      <c r="D1137" s="20"/>
      <c r="E1137" s="20"/>
      <c r="F1137" s="7" t="s">
        <v>3102</v>
      </c>
      <c r="G1137" s="21">
        <f>VLOOKUP($J1136,ASBVs!$A$2:$G$411,7,FALSE)</f>
        <v>44682</v>
      </c>
      <c r="H1137" s="21"/>
      <c r="I1137" s="21"/>
      <c r="J1137" s="22"/>
    </row>
    <row r="1138" spans="2:10" ht="13.35" customHeight="1">
      <c r="B1138" s="8" t="s">
        <v>0</v>
      </c>
      <c r="C1138" s="9" t="s">
        <v>6</v>
      </c>
      <c r="D1138" s="9" t="s">
        <v>2667</v>
      </c>
      <c r="E1138" s="9" t="s">
        <v>2</v>
      </c>
      <c r="F1138" s="9" t="s">
        <v>1</v>
      </c>
      <c r="G1138" s="8" t="s">
        <v>3</v>
      </c>
      <c r="H1138" s="8" t="s">
        <v>4</v>
      </c>
      <c r="I1138" s="8" t="s">
        <v>5</v>
      </c>
      <c r="J1138" s="8" t="s">
        <v>7</v>
      </c>
    </row>
    <row r="1139" spans="2:10" ht="13.35" customHeight="1">
      <c r="B1139" s="10" t="str">
        <f>VLOOKUP($J1136,ASBVs!$A$2:$AE$411,9,FALSE)</f>
        <v>0.16</v>
      </c>
      <c r="C1139" s="10" t="str">
        <f>VLOOKUP($J1136,ASBVs!$A$2:$AE$411,11,FALSE)</f>
        <v>7.40</v>
      </c>
      <c r="D1139" s="10" t="str">
        <f>VLOOKUP($J1136,ASBVs!$A$2:$AE$411,13,FALSE)</f>
        <v>11.90</v>
      </c>
      <c r="E1139" s="10" t="str">
        <f>VLOOKUP($J1136,ASBVs!$A$2:$AE$411,17,FALSE)</f>
        <v>1.31</v>
      </c>
      <c r="F1139" s="10" t="str">
        <f>VLOOKUP($J1136,ASBVs!$A$2:$AE$411,15,FALSE)</f>
        <v>3.67</v>
      </c>
      <c r="G1139" s="10" t="str">
        <f>VLOOKUP($J1136,ASBVs!$A$2:$AE$411,19,FALSE)</f>
        <v>1.86</v>
      </c>
      <c r="H1139" s="10" t="str">
        <f>VLOOKUP($J1136,ASBVs!$A$2:$AE$411,21,FALSE)</f>
        <v>-0.34</v>
      </c>
      <c r="I1139" s="10" t="str">
        <f>VLOOKUP($J1136,ASBVs!$A$2:$AE$411,23,FALSE)</f>
        <v>-0.56</v>
      </c>
      <c r="J1139" s="10" t="str">
        <f>VLOOKUP($J1136,ASBVs!$A$2:$AE$411,25,FALSE)</f>
        <v>2.83</v>
      </c>
    </row>
    <row r="1140" spans="2:10" ht="13.35" customHeight="1">
      <c r="B1140" s="10" t="str">
        <f>VLOOKUP($J1136,ASBVs!$A$2:$AB$411,10,FALSE)</f>
        <v>66</v>
      </c>
      <c r="C1140" s="10" t="str">
        <f>VLOOKUP($J1136,ASBVs!$A$2:$AB$411,12,FALSE)</f>
        <v>68</v>
      </c>
      <c r="D1140" s="10" t="str">
        <f>VLOOKUP($J1136,ASBVs!$A$2:$AB$411,14,FALSE)</f>
        <v>67</v>
      </c>
      <c r="E1140" s="10" t="str">
        <f>VLOOKUP($J1136,ASBVs!$A$2:$AB$411,18,FALSE)</f>
        <v>67</v>
      </c>
      <c r="F1140" s="10" t="str">
        <f>VLOOKUP($J1136,ASBVs!$A$2:$AB$411,16,FALSE)</f>
        <v>69</v>
      </c>
      <c r="G1140" s="10" t="str">
        <f>VLOOKUP($J1136,ASBVs!$A$2:$AB$411,20,FALSE)</f>
        <v>59</v>
      </c>
      <c r="H1140" s="10" t="str">
        <f>VLOOKUP($J1136,ASBVs!$A$2:$AB$411,22,FALSE)</f>
        <v>55</v>
      </c>
      <c r="I1140" s="10" t="str">
        <f>VLOOKUP($J1136,ASBVs!$A$2:$AB$411,24,FALSE)</f>
        <v>52</v>
      </c>
      <c r="J1140" s="10" t="str">
        <f>VLOOKUP($J1136,ASBVs!$A$2:$AB$411,26,FALSE)</f>
        <v>56</v>
      </c>
    </row>
    <row r="1141" spans="2:10" ht="13.35" customHeight="1">
      <c r="B1141" s="11" t="s">
        <v>3103</v>
      </c>
      <c r="C1141" s="11" t="s">
        <v>3091</v>
      </c>
      <c r="D1141" s="11" t="s">
        <v>3104</v>
      </c>
      <c r="E1141" s="23" t="s">
        <v>2623</v>
      </c>
      <c r="F1141" s="23"/>
      <c r="G1141" s="24" t="s">
        <v>3105</v>
      </c>
      <c r="H1141" s="25"/>
      <c r="I1141" s="23" t="s">
        <v>3106</v>
      </c>
      <c r="J1141" s="23"/>
    </row>
    <row r="1142" spans="2:10" ht="13.35" customHeight="1">
      <c r="B1142" s="10" t="str">
        <f>VLOOKUP($J1136,ASBVs!$A$2:$AE$411,29,FALSE)</f>
        <v>1</v>
      </c>
      <c r="C1142" s="10" t="str">
        <f>VLOOKUP($J1136,ASBVs!$A$2:$AE$411,30,FALSE)</f>
        <v>2</v>
      </c>
      <c r="D1142" s="10" t="str">
        <f>VLOOKUP($J1136,ASBVs!$A$2:$AE$411,31,FALSE)</f>
        <v>2</v>
      </c>
      <c r="E1142" s="26" t="str">
        <f>VLOOKUP($J1136,ASBVs!$A$2:$B$411,2,FALSE)</f>
        <v xml:space="preserve">Tradie </v>
      </c>
      <c r="F1142" s="26"/>
      <c r="G1142" s="27" t="str">
        <f>VLOOKUP($J1136,ASBVs!$A$2:$AB$411,27,FALSE)</f>
        <v>141.16</v>
      </c>
      <c r="H1142" s="25"/>
      <c r="I1142" s="27" t="str">
        <f>VLOOKUP($J1136,ASBVs!$A$2:$AB$411,28,FALSE)</f>
        <v>145.76</v>
      </c>
      <c r="J1142" s="25"/>
    </row>
    <row r="1143" spans="2:10" ht="13.35" customHeight="1">
      <c r="B1143" s="28" t="s">
        <v>3107</v>
      </c>
      <c r="C1143" s="28"/>
      <c r="D1143" s="28"/>
      <c r="E1143" s="28"/>
      <c r="F1143" s="28"/>
      <c r="G1143" s="28"/>
      <c r="H1143" s="28" t="s">
        <v>3108</v>
      </c>
      <c r="I1143" s="28"/>
      <c r="J1143" s="28"/>
    </row>
    <row r="1145" spans="2:10" ht="13.35" customHeight="1">
      <c r="B1145" s="3" t="s">
        <v>3099</v>
      </c>
      <c r="C1145" s="4"/>
      <c r="D1145" s="4" t="str">
        <f>VLOOKUP($J1145,ASBVs!$A$2:$D$411,4,FALSE)</f>
        <v>220438</v>
      </c>
      <c r="E1145" s="4"/>
      <c r="F1145" s="4" t="str">
        <f>VLOOKUP($J1145,ASBVs!$A$2:$H$411,8,FALSE)</f>
        <v>Single</v>
      </c>
      <c r="G1145" s="29"/>
      <c r="H1145" s="30"/>
      <c r="I1145" s="5" t="s">
        <v>3100</v>
      </c>
      <c r="J1145" s="6">
        <v>128</v>
      </c>
    </row>
    <row r="1146" spans="2:10" ht="13.35" customHeight="1">
      <c r="B1146" s="7" t="s">
        <v>3101</v>
      </c>
      <c r="C1146" s="19" t="str">
        <f>VLOOKUP($J1145,ASBVs!$A$2:$F$411,6,FALSE)</f>
        <v>210890</v>
      </c>
      <c r="D1146" s="20"/>
      <c r="E1146" s="20"/>
      <c r="F1146" s="7" t="s">
        <v>3102</v>
      </c>
      <c r="G1146" s="21">
        <f>VLOOKUP($J1145,ASBVs!$A$2:$G$411,7,FALSE)</f>
        <v>44682</v>
      </c>
      <c r="H1146" s="21"/>
      <c r="I1146" s="21"/>
      <c r="J1146" s="22"/>
    </row>
    <row r="1147" spans="2:10" ht="13.35" customHeight="1">
      <c r="B1147" s="8" t="s">
        <v>0</v>
      </c>
      <c r="C1147" s="9" t="s">
        <v>6</v>
      </c>
      <c r="D1147" s="9" t="s">
        <v>2667</v>
      </c>
      <c r="E1147" s="9" t="s">
        <v>2</v>
      </c>
      <c r="F1147" s="9" t="s">
        <v>1</v>
      </c>
      <c r="G1147" s="8" t="s">
        <v>3</v>
      </c>
      <c r="H1147" s="8" t="s">
        <v>4</v>
      </c>
      <c r="I1147" s="8" t="s">
        <v>5</v>
      </c>
      <c r="J1147" s="8" t="s">
        <v>7</v>
      </c>
    </row>
    <row r="1148" spans="2:10" ht="13.35" customHeight="1">
      <c r="B1148" s="10" t="str">
        <f>VLOOKUP($J1145,ASBVs!$A$2:$AE$411,9,FALSE)</f>
        <v>0.17</v>
      </c>
      <c r="C1148" s="10" t="str">
        <f>VLOOKUP($J1145,ASBVs!$A$2:$AE$411,11,FALSE)</f>
        <v>8.22</v>
      </c>
      <c r="D1148" s="10" t="str">
        <f>VLOOKUP($J1145,ASBVs!$A$2:$AE$411,13,FALSE)</f>
        <v>12.33</v>
      </c>
      <c r="E1148" s="10" t="str">
        <f>VLOOKUP($J1145,ASBVs!$A$2:$AE$411,17,FALSE)</f>
        <v>0.38</v>
      </c>
      <c r="F1148" s="10" t="str">
        <f>VLOOKUP($J1145,ASBVs!$A$2:$AE$411,15,FALSE)</f>
        <v>3.91</v>
      </c>
      <c r="G1148" s="10" t="str">
        <f>VLOOKUP($J1145,ASBVs!$A$2:$AE$411,19,FALSE)</f>
        <v>3.12</v>
      </c>
      <c r="H1148" s="10" t="str">
        <f>VLOOKUP($J1145,ASBVs!$A$2:$AE$411,21,FALSE)</f>
        <v>-0.45</v>
      </c>
      <c r="I1148" s="10" t="str">
        <f>VLOOKUP($J1145,ASBVs!$A$2:$AE$411,23,FALSE)</f>
        <v>1.22</v>
      </c>
      <c r="J1148" s="10" t="str">
        <f>VLOOKUP($J1145,ASBVs!$A$2:$AE$411,25,FALSE)</f>
        <v>2.88</v>
      </c>
    </row>
    <row r="1149" spans="2:10" ht="13.35" customHeight="1">
      <c r="B1149" s="10" t="str">
        <f>VLOOKUP($J1145,ASBVs!$A$2:$AB$411,10,FALSE)</f>
        <v>61</v>
      </c>
      <c r="C1149" s="10" t="str">
        <f>VLOOKUP($J1145,ASBVs!$A$2:$AB$411,12,FALSE)</f>
        <v>65</v>
      </c>
      <c r="D1149" s="10" t="str">
        <f>VLOOKUP($J1145,ASBVs!$A$2:$AB$411,14,FALSE)</f>
        <v>65</v>
      </c>
      <c r="E1149" s="10" t="str">
        <f>VLOOKUP($J1145,ASBVs!$A$2:$AB$411,18,FALSE)</f>
        <v>65</v>
      </c>
      <c r="F1149" s="10" t="str">
        <f>VLOOKUP($J1145,ASBVs!$A$2:$AB$411,16,FALSE)</f>
        <v>68</v>
      </c>
      <c r="G1149" s="10" t="str">
        <f>VLOOKUP($J1145,ASBVs!$A$2:$AB$411,20,FALSE)</f>
        <v>55</v>
      </c>
      <c r="H1149" s="10" t="str">
        <f>VLOOKUP($J1145,ASBVs!$A$2:$AB$411,22,FALSE)</f>
        <v>41</v>
      </c>
      <c r="I1149" s="10" t="str">
        <f>VLOOKUP($J1145,ASBVs!$A$2:$AB$411,24,FALSE)</f>
        <v>40</v>
      </c>
      <c r="J1149" s="10" t="str">
        <f>VLOOKUP($J1145,ASBVs!$A$2:$AB$411,26,FALSE)</f>
        <v>50</v>
      </c>
    </row>
    <row r="1150" spans="2:10" ht="13.35" customHeight="1">
      <c r="B1150" s="11" t="s">
        <v>3103</v>
      </c>
      <c r="C1150" s="11" t="s">
        <v>3091</v>
      </c>
      <c r="D1150" s="11" t="s">
        <v>3104</v>
      </c>
      <c r="E1150" s="23" t="s">
        <v>2623</v>
      </c>
      <c r="F1150" s="23"/>
      <c r="G1150" s="24" t="s">
        <v>3105</v>
      </c>
      <c r="H1150" s="25"/>
      <c r="I1150" s="23" t="s">
        <v>3106</v>
      </c>
      <c r="J1150" s="23"/>
    </row>
    <row r="1151" spans="2:10" ht="13.35" customHeight="1">
      <c r="B1151" s="10" t="str">
        <f>VLOOKUP($J1145,ASBVs!$A$2:$AE$411,29,FALSE)</f>
        <v>2</v>
      </c>
      <c r="C1151" s="10" t="str">
        <f>VLOOKUP($J1145,ASBVs!$A$2:$AE$411,30,FALSE)</f>
        <v>3</v>
      </c>
      <c r="D1151" s="10" t="str">
        <f>VLOOKUP($J1145,ASBVs!$A$2:$AE$411,31,FALSE)</f>
        <v>2</v>
      </c>
      <c r="E1151" s="26" t="str">
        <f>VLOOKUP($J1145,ASBVs!$A$2:$B$411,2,FALSE)</f>
        <v xml:space="preserve">Tradie </v>
      </c>
      <c r="F1151" s="26"/>
      <c r="G1151" s="27" t="str">
        <f>VLOOKUP($J1145,ASBVs!$A$2:$AB$411,27,FALSE)</f>
        <v>139.37</v>
      </c>
      <c r="H1151" s="25"/>
      <c r="I1151" s="27" t="str">
        <f>VLOOKUP($J1145,ASBVs!$A$2:$AB$411,28,FALSE)</f>
        <v>145.13</v>
      </c>
      <c r="J1151" s="25"/>
    </row>
    <row r="1152" spans="2:10" ht="13.35" customHeight="1">
      <c r="B1152" s="28" t="s">
        <v>3107</v>
      </c>
      <c r="C1152" s="28"/>
      <c r="D1152" s="28"/>
      <c r="E1152" s="28"/>
      <c r="F1152" s="28"/>
      <c r="G1152" s="28"/>
      <c r="H1152" s="28" t="s">
        <v>3108</v>
      </c>
      <c r="I1152" s="28"/>
      <c r="J1152" s="28"/>
    </row>
    <row r="1154" spans="2:10" ht="13.35" customHeight="1">
      <c r="B1154" s="3" t="s">
        <v>3099</v>
      </c>
      <c r="C1154" s="4"/>
      <c r="D1154" s="4" t="str">
        <f>VLOOKUP($J1154,ASBVs!$A$2:$D$411,4,FALSE)</f>
        <v>220495</v>
      </c>
      <c r="E1154" s="4"/>
      <c r="F1154" s="4" t="str">
        <f>VLOOKUP($J1154,ASBVs!$A$2:$H$411,8,FALSE)</f>
        <v>Twin</v>
      </c>
      <c r="G1154" s="29"/>
      <c r="H1154" s="30"/>
      <c r="I1154" s="5" t="s">
        <v>3100</v>
      </c>
      <c r="J1154" s="6">
        <v>129</v>
      </c>
    </row>
    <row r="1155" spans="2:10" ht="13.35" customHeight="1">
      <c r="B1155" s="7" t="s">
        <v>3101</v>
      </c>
      <c r="C1155" s="19" t="str">
        <f>VLOOKUP($J1154,ASBVs!$A$2:$F$411,6,FALSE)</f>
        <v>201704</v>
      </c>
      <c r="D1155" s="20"/>
      <c r="E1155" s="20"/>
      <c r="F1155" s="7" t="s">
        <v>3102</v>
      </c>
      <c r="G1155" s="21">
        <f>VLOOKUP($J1154,ASBVs!$A$2:$G$411,7,FALSE)</f>
        <v>44684</v>
      </c>
      <c r="H1155" s="21"/>
      <c r="I1155" s="21"/>
      <c r="J1155" s="22"/>
    </row>
    <row r="1156" spans="2:10" ht="13.35" customHeight="1">
      <c r="B1156" s="8" t="s">
        <v>0</v>
      </c>
      <c r="C1156" s="9" t="s">
        <v>6</v>
      </c>
      <c r="D1156" s="9" t="s">
        <v>2667</v>
      </c>
      <c r="E1156" s="9" t="s">
        <v>2</v>
      </c>
      <c r="F1156" s="9" t="s">
        <v>1</v>
      </c>
      <c r="G1156" s="8" t="s">
        <v>3</v>
      </c>
      <c r="H1156" s="8" t="s">
        <v>4</v>
      </c>
      <c r="I1156" s="8" t="s">
        <v>5</v>
      </c>
      <c r="J1156" s="8" t="s">
        <v>7</v>
      </c>
    </row>
    <row r="1157" spans="2:10" ht="13.35" customHeight="1">
      <c r="B1157" s="10" t="str">
        <f>VLOOKUP($J1154,ASBVs!$A$2:$AE$411,9,FALSE)</f>
        <v>0.52</v>
      </c>
      <c r="C1157" s="10" t="str">
        <f>VLOOKUP($J1154,ASBVs!$A$2:$AE$411,11,FALSE)</f>
        <v>10.58</v>
      </c>
      <c r="D1157" s="10" t="str">
        <f>VLOOKUP($J1154,ASBVs!$A$2:$AE$411,13,FALSE)</f>
        <v>14.92</v>
      </c>
      <c r="E1157" s="10" t="str">
        <f>VLOOKUP($J1154,ASBVs!$A$2:$AE$411,17,FALSE)</f>
        <v>-0.70</v>
      </c>
      <c r="F1157" s="10" t="str">
        <f>VLOOKUP($J1154,ASBVs!$A$2:$AE$411,15,FALSE)</f>
        <v>3.02</v>
      </c>
      <c r="G1157" s="10" t="str">
        <f>VLOOKUP($J1154,ASBVs!$A$2:$AE$411,19,FALSE)</f>
        <v>4.41</v>
      </c>
      <c r="H1157" s="10" t="str">
        <f>VLOOKUP($J1154,ASBVs!$A$2:$AE$411,21,FALSE)</f>
        <v>-0.49</v>
      </c>
      <c r="I1157" s="10" t="str">
        <f>VLOOKUP($J1154,ASBVs!$A$2:$AE$411,23,FALSE)</f>
        <v>2.62</v>
      </c>
      <c r="J1157" s="10" t="str">
        <f>VLOOKUP($J1154,ASBVs!$A$2:$AE$411,25,FALSE)</f>
        <v>2.35</v>
      </c>
    </row>
    <row r="1158" spans="2:10" ht="13.35" customHeight="1">
      <c r="B1158" s="10" t="str">
        <f>VLOOKUP($J1154,ASBVs!$A$2:$AB$411,10,FALSE)</f>
        <v>63</v>
      </c>
      <c r="C1158" s="10" t="str">
        <f>VLOOKUP($J1154,ASBVs!$A$2:$AB$411,12,FALSE)</f>
        <v>66</v>
      </c>
      <c r="D1158" s="10" t="str">
        <f>VLOOKUP($J1154,ASBVs!$A$2:$AB$411,14,FALSE)</f>
        <v>66</v>
      </c>
      <c r="E1158" s="10" t="str">
        <f>VLOOKUP($J1154,ASBVs!$A$2:$AB$411,18,FALSE)</f>
        <v>67</v>
      </c>
      <c r="F1158" s="10" t="str">
        <f>VLOOKUP($J1154,ASBVs!$A$2:$AB$411,16,FALSE)</f>
        <v>69</v>
      </c>
      <c r="G1158" s="10" t="str">
        <f>VLOOKUP($J1154,ASBVs!$A$2:$AB$411,20,FALSE)</f>
        <v>56</v>
      </c>
      <c r="H1158" s="10" t="str">
        <f>VLOOKUP($J1154,ASBVs!$A$2:$AB$411,22,FALSE)</f>
        <v>44</v>
      </c>
      <c r="I1158" s="10" t="str">
        <f>VLOOKUP($J1154,ASBVs!$A$2:$AB$411,24,FALSE)</f>
        <v>43</v>
      </c>
      <c r="J1158" s="10" t="str">
        <f>VLOOKUP($J1154,ASBVs!$A$2:$AB$411,26,FALSE)</f>
        <v>52</v>
      </c>
    </row>
    <row r="1159" spans="2:10" ht="13.35" customHeight="1">
      <c r="B1159" s="11" t="s">
        <v>3103</v>
      </c>
      <c r="C1159" s="11" t="s">
        <v>3091</v>
      </c>
      <c r="D1159" s="11" t="s">
        <v>3104</v>
      </c>
      <c r="E1159" s="23" t="s">
        <v>2623</v>
      </c>
      <c r="F1159" s="23"/>
      <c r="G1159" s="24" t="s">
        <v>3105</v>
      </c>
      <c r="H1159" s="25"/>
      <c r="I1159" s="23" t="s">
        <v>3106</v>
      </c>
      <c r="J1159" s="23"/>
    </row>
    <row r="1160" spans="2:10" ht="13.35" customHeight="1">
      <c r="B1160" s="10" t="str">
        <f>VLOOKUP($J1154,ASBVs!$A$2:$AE$411,29,FALSE)</f>
        <v>3</v>
      </c>
      <c r="C1160" s="10" t="str">
        <f>VLOOKUP($J1154,ASBVs!$A$2:$AE$411,30,FALSE)</f>
        <v>1</v>
      </c>
      <c r="D1160" s="10" t="str">
        <f>VLOOKUP($J1154,ASBVs!$A$2:$AE$411,31,FALSE)</f>
        <v>1</v>
      </c>
      <c r="E1160" s="26" t="str">
        <f>VLOOKUP($J1154,ASBVs!$A$2:$B$411,2,FALSE)</f>
        <v xml:space="preserve">Tradie </v>
      </c>
      <c r="F1160" s="26"/>
      <c r="G1160" s="27" t="str">
        <f>VLOOKUP($J1154,ASBVs!$A$2:$AB$411,27,FALSE)</f>
        <v>138.73</v>
      </c>
      <c r="H1160" s="25"/>
      <c r="I1160" s="27" t="str">
        <f>VLOOKUP($J1154,ASBVs!$A$2:$AB$411,28,FALSE)</f>
        <v>144.99</v>
      </c>
      <c r="J1160" s="25"/>
    </row>
    <row r="1161" spans="2:10" ht="13.35" customHeight="1">
      <c r="B1161" s="28" t="s">
        <v>3107</v>
      </c>
      <c r="C1161" s="28"/>
      <c r="D1161" s="28"/>
      <c r="E1161" s="28"/>
      <c r="F1161" s="28"/>
      <c r="G1161" s="28"/>
      <c r="H1161" s="28" t="s">
        <v>3108</v>
      </c>
      <c r="I1161" s="28"/>
      <c r="J1161" s="28"/>
    </row>
    <row r="1163" spans="2:10" ht="13.35" customHeight="1">
      <c r="B1163" s="3" t="s">
        <v>3099</v>
      </c>
      <c r="C1163" s="4"/>
      <c r="D1163" s="4" t="str">
        <f>VLOOKUP($J1163,ASBVs!$A$2:$D$411,4,FALSE)</f>
        <v>220893</v>
      </c>
      <c r="E1163" s="4"/>
      <c r="F1163" s="4" t="str">
        <f>VLOOKUP($J1163,ASBVs!$A$2:$H$411,8,FALSE)</f>
        <v>Twin</v>
      </c>
      <c r="G1163" s="29"/>
      <c r="H1163" s="30"/>
      <c r="I1163" s="5" t="s">
        <v>3100</v>
      </c>
      <c r="J1163" s="6">
        <v>130</v>
      </c>
    </row>
    <row r="1164" spans="2:10" ht="13.35" customHeight="1">
      <c r="B1164" s="7" t="s">
        <v>3101</v>
      </c>
      <c r="C1164" s="19" t="str">
        <f>VLOOKUP($J1163,ASBVs!$A$2:$F$411,6,FALSE)</f>
        <v>201741</v>
      </c>
      <c r="D1164" s="20"/>
      <c r="E1164" s="20"/>
      <c r="F1164" s="7" t="s">
        <v>3102</v>
      </c>
      <c r="G1164" s="21">
        <f>VLOOKUP($J1163,ASBVs!$A$2:$G$411,7,FALSE)</f>
        <v>44698</v>
      </c>
      <c r="H1164" s="21"/>
      <c r="I1164" s="21"/>
      <c r="J1164" s="22"/>
    </row>
    <row r="1165" spans="2:10" ht="13.35" customHeight="1">
      <c r="B1165" s="8" t="s">
        <v>0</v>
      </c>
      <c r="C1165" s="9" t="s">
        <v>6</v>
      </c>
      <c r="D1165" s="9" t="s">
        <v>2667</v>
      </c>
      <c r="E1165" s="9" t="s">
        <v>2</v>
      </c>
      <c r="F1165" s="9" t="s">
        <v>1</v>
      </c>
      <c r="G1165" s="8" t="s">
        <v>3</v>
      </c>
      <c r="H1165" s="8" t="s">
        <v>4</v>
      </c>
      <c r="I1165" s="8" t="s">
        <v>5</v>
      </c>
      <c r="J1165" s="8" t="s">
        <v>7</v>
      </c>
    </row>
    <row r="1166" spans="2:10" ht="13.35" customHeight="1">
      <c r="B1166" s="10" t="str">
        <f>VLOOKUP($J1163,ASBVs!$A$2:$AE$411,9,FALSE)</f>
        <v>0.62</v>
      </c>
      <c r="C1166" s="10" t="str">
        <f>VLOOKUP($J1163,ASBVs!$A$2:$AE$411,11,FALSE)</f>
        <v>10.99</v>
      </c>
      <c r="D1166" s="10" t="str">
        <f>VLOOKUP($J1163,ASBVs!$A$2:$AE$411,13,FALSE)</f>
        <v>15.27</v>
      </c>
      <c r="E1166" s="10" t="str">
        <f>VLOOKUP($J1163,ASBVs!$A$2:$AE$411,17,FALSE)</f>
        <v>-0.44</v>
      </c>
      <c r="F1166" s="10" t="str">
        <f>VLOOKUP($J1163,ASBVs!$A$2:$AE$411,15,FALSE)</f>
        <v>2.33</v>
      </c>
      <c r="G1166" s="10" t="str">
        <f>VLOOKUP($J1163,ASBVs!$A$2:$AE$411,19,FALSE)</f>
        <v>4.11</v>
      </c>
      <c r="H1166" s="10" t="str">
        <f>VLOOKUP($J1163,ASBVs!$A$2:$AE$411,21,FALSE)</f>
        <v>-0.52</v>
      </c>
      <c r="I1166" s="10" t="str">
        <f>VLOOKUP($J1163,ASBVs!$A$2:$AE$411,23,FALSE)</f>
        <v>3.67</v>
      </c>
      <c r="J1166" s="10" t="str">
        <f>VLOOKUP($J1163,ASBVs!$A$2:$AE$411,25,FALSE)</f>
        <v>2.35</v>
      </c>
    </row>
    <row r="1167" spans="2:10" ht="13.35" customHeight="1">
      <c r="B1167" s="10" t="str">
        <f>VLOOKUP($J1163,ASBVs!$A$2:$AB$411,10,FALSE)</f>
        <v>64</v>
      </c>
      <c r="C1167" s="10" t="str">
        <f>VLOOKUP($J1163,ASBVs!$A$2:$AB$411,12,FALSE)</f>
        <v>66</v>
      </c>
      <c r="D1167" s="10" t="str">
        <f>VLOOKUP($J1163,ASBVs!$A$2:$AB$411,14,FALSE)</f>
        <v>63</v>
      </c>
      <c r="E1167" s="10" t="str">
        <f>VLOOKUP($J1163,ASBVs!$A$2:$AB$411,18,FALSE)</f>
        <v>65</v>
      </c>
      <c r="F1167" s="10" t="str">
        <f>VLOOKUP($J1163,ASBVs!$A$2:$AB$411,16,FALSE)</f>
        <v>68</v>
      </c>
      <c r="G1167" s="10" t="str">
        <f>VLOOKUP($J1163,ASBVs!$A$2:$AB$411,20,FALSE)</f>
        <v>59</v>
      </c>
      <c r="H1167" s="10" t="str">
        <f>VLOOKUP($J1163,ASBVs!$A$2:$AB$411,22,FALSE)</f>
        <v>42</v>
      </c>
      <c r="I1167" s="10" t="str">
        <f>VLOOKUP($J1163,ASBVs!$A$2:$AB$411,24,FALSE)</f>
        <v>40</v>
      </c>
      <c r="J1167" s="10" t="str">
        <f>VLOOKUP($J1163,ASBVs!$A$2:$AB$411,26,FALSE)</f>
        <v>49</v>
      </c>
    </row>
    <row r="1168" spans="2:10" ht="13.35" customHeight="1">
      <c r="B1168" s="11" t="s">
        <v>3103</v>
      </c>
      <c r="C1168" s="11" t="s">
        <v>3091</v>
      </c>
      <c r="D1168" s="11" t="s">
        <v>3104</v>
      </c>
      <c r="E1168" s="23" t="s">
        <v>2623</v>
      </c>
      <c r="F1168" s="23"/>
      <c r="G1168" s="24" t="s">
        <v>3105</v>
      </c>
      <c r="H1168" s="25"/>
      <c r="I1168" s="23" t="s">
        <v>3106</v>
      </c>
      <c r="J1168" s="23"/>
    </row>
    <row r="1169" spans="2:10" ht="13.35" customHeight="1">
      <c r="B1169" s="10" t="str">
        <f>VLOOKUP($J1163,ASBVs!$A$2:$AE$411,29,FALSE)</f>
        <v>2</v>
      </c>
      <c r="C1169" s="10" t="str">
        <f>VLOOKUP($J1163,ASBVs!$A$2:$AE$411,30,FALSE)</f>
        <v>1</v>
      </c>
      <c r="D1169" s="10" t="str">
        <f>VLOOKUP($J1163,ASBVs!$A$2:$AE$411,31,FALSE)</f>
        <v>2</v>
      </c>
      <c r="E1169" s="26" t="str">
        <f>VLOOKUP($J1163,ASBVs!$A$2:$B$411,2,FALSE)</f>
        <v xml:space="preserve">Tradie </v>
      </c>
      <c r="F1169" s="26"/>
      <c r="G1169" s="27" t="str">
        <f>VLOOKUP($J1163,ASBVs!$A$2:$AB$411,27,FALSE)</f>
        <v>138.10</v>
      </c>
      <c r="H1169" s="25"/>
      <c r="I1169" s="27" t="str">
        <f>VLOOKUP($J1163,ASBVs!$A$2:$AB$411,28,FALSE)</f>
        <v>144.74</v>
      </c>
      <c r="J1169" s="25"/>
    </row>
    <row r="1170" spans="2:10" ht="13.35" customHeight="1">
      <c r="B1170" s="28" t="s">
        <v>3107</v>
      </c>
      <c r="C1170" s="28"/>
      <c r="D1170" s="28"/>
      <c r="E1170" s="28"/>
      <c r="F1170" s="28"/>
      <c r="G1170" s="28"/>
      <c r="H1170" s="28" t="s">
        <v>3108</v>
      </c>
      <c r="I1170" s="28"/>
      <c r="J1170" s="28"/>
    </row>
    <row r="1172" spans="2:10" ht="13.35" customHeight="1">
      <c r="B1172" s="3" t="s">
        <v>3099</v>
      </c>
      <c r="C1172" s="4"/>
      <c r="D1172" s="4" t="str">
        <f>VLOOKUP($J1172,ASBVs!$A$2:$D$411,4,FALSE)</f>
        <v>220219</v>
      </c>
      <c r="E1172" s="4"/>
      <c r="F1172" s="4" t="str">
        <f>VLOOKUP($J1172,ASBVs!$A$2:$H$411,8,FALSE)</f>
        <v>Twin</v>
      </c>
      <c r="G1172" s="29" t="str">
        <f>VLOOKUP($J1172,ASBVs!$A$2:$AF$411,32,FALSE)</f>
        <v>«««««</v>
      </c>
      <c r="H1172" s="30"/>
      <c r="I1172" s="5" t="s">
        <v>3100</v>
      </c>
      <c r="J1172" s="6">
        <v>131</v>
      </c>
    </row>
    <row r="1173" spans="2:10" ht="13.35" customHeight="1">
      <c r="B1173" s="7" t="s">
        <v>3101</v>
      </c>
      <c r="C1173" s="19" t="str">
        <f>VLOOKUP($J1172,ASBVs!$A$2:$F$411,6,FALSE)</f>
        <v>201283</v>
      </c>
      <c r="D1173" s="20"/>
      <c r="E1173" s="20"/>
      <c r="F1173" s="7" t="s">
        <v>3102</v>
      </c>
      <c r="G1173" s="21">
        <f>VLOOKUP($J1172,ASBVs!$A$2:$G$411,7,FALSE)</f>
        <v>44680</v>
      </c>
      <c r="H1173" s="21"/>
      <c r="I1173" s="21"/>
      <c r="J1173" s="22"/>
    </row>
    <row r="1174" spans="2:10" ht="13.35" customHeight="1">
      <c r="B1174" s="8" t="s">
        <v>0</v>
      </c>
      <c r="C1174" s="9" t="s">
        <v>6</v>
      </c>
      <c r="D1174" s="9" t="s">
        <v>2667</v>
      </c>
      <c r="E1174" s="9" t="s">
        <v>2</v>
      </c>
      <c r="F1174" s="9" t="s">
        <v>1</v>
      </c>
      <c r="G1174" s="8" t="s">
        <v>3</v>
      </c>
      <c r="H1174" s="8" t="s">
        <v>4</v>
      </c>
      <c r="I1174" s="8" t="s">
        <v>5</v>
      </c>
      <c r="J1174" s="8" t="s">
        <v>7</v>
      </c>
    </row>
    <row r="1175" spans="2:10" ht="13.35" customHeight="1">
      <c r="B1175" s="10" t="str">
        <f>VLOOKUP($J1172,ASBVs!$A$2:$AE$411,9,FALSE)</f>
        <v>0.26</v>
      </c>
      <c r="C1175" s="10" t="str">
        <f>VLOOKUP($J1172,ASBVs!$A$2:$AE$411,11,FALSE)</f>
        <v>9.64</v>
      </c>
      <c r="D1175" s="10" t="str">
        <f>VLOOKUP($J1172,ASBVs!$A$2:$AE$411,13,FALSE)</f>
        <v>13.78</v>
      </c>
      <c r="E1175" s="10" t="str">
        <f>VLOOKUP($J1172,ASBVs!$A$2:$AE$411,17,FALSE)</f>
        <v>0.25</v>
      </c>
      <c r="F1175" s="10" t="str">
        <f>VLOOKUP($J1172,ASBVs!$A$2:$AE$411,15,FALSE)</f>
        <v>2.94</v>
      </c>
      <c r="G1175" s="10" t="str">
        <f>VLOOKUP($J1172,ASBVs!$A$2:$AE$411,19,FALSE)</f>
        <v>2.93</v>
      </c>
      <c r="H1175" s="10" t="str">
        <f>VLOOKUP($J1172,ASBVs!$A$2:$AE$411,21,FALSE)</f>
        <v>0.25</v>
      </c>
      <c r="I1175" s="10" t="str">
        <f>VLOOKUP($J1172,ASBVs!$A$2:$AE$411,23,FALSE)</f>
        <v>1.34</v>
      </c>
      <c r="J1175" s="10" t="str">
        <f>VLOOKUP($J1172,ASBVs!$A$2:$AE$411,25,FALSE)</f>
        <v>2.48</v>
      </c>
    </row>
    <row r="1176" spans="2:10" ht="13.35" customHeight="1">
      <c r="B1176" s="10" t="str">
        <f>VLOOKUP($J1172,ASBVs!$A$2:$AB$411,10,FALSE)</f>
        <v>63</v>
      </c>
      <c r="C1176" s="10" t="str">
        <f>VLOOKUP($J1172,ASBVs!$A$2:$AB$411,12,FALSE)</f>
        <v>67</v>
      </c>
      <c r="D1176" s="10" t="str">
        <f>VLOOKUP($J1172,ASBVs!$A$2:$AB$411,14,FALSE)</f>
        <v>67</v>
      </c>
      <c r="E1176" s="10" t="str">
        <f>VLOOKUP($J1172,ASBVs!$A$2:$AB$411,18,FALSE)</f>
        <v>67</v>
      </c>
      <c r="F1176" s="10" t="str">
        <f>VLOOKUP($J1172,ASBVs!$A$2:$AB$411,16,FALSE)</f>
        <v>69</v>
      </c>
      <c r="G1176" s="10" t="str">
        <f>VLOOKUP($J1172,ASBVs!$A$2:$AB$411,20,FALSE)</f>
        <v>57</v>
      </c>
      <c r="H1176" s="10" t="str">
        <f>VLOOKUP($J1172,ASBVs!$A$2:$AB$411,22,FALSE)</f>
        <v>45</v>
      </c>
      <c r="I1176" s="10" t="str">
        <f>VLOOKUP($J1172,ASBVs!$A$2:$AB$411,24,FALSE)</f>
        <v>45</v>
      </c>
      <c r="J1176" s="10" t="str">
        <f>VLOOKUP($J1172,ASBVs!$A$2:$AB$411,26,FALSE)</f>
        <v>51</v>
      </c>
    </row>
    <row r="1177" spans="2:10" ht="13.35" customHeight="1">
      <c r="B1177" s="11" t="s">
        <v>3103</v>
      </c>
      <c r="C1177" s="11" t="s">
        <v>3091</v>
      </c>
      <c r="D1177" s="11" t="s">
        <v>3104</v>
      </c>
      <c r="E1177" s="23" t="s">
        <v>2623</v>
      </c>
      <c r="F1177" s="23"/>
      <c r="G1177" s="24" t="s">
        <v>3105</v>
      </c>
      <c r="H1177" s="25"/>
      <c r="I1177" s="23" t="s">
        <v>3106</v>
      </c>
      <c r="J1177" s="23"/>
    </row>
    <row r="1178" spans="2:10" ht="13.35" customHeight="1">
      <c r="B1178" s="10" t="str">
        <f>VLOOKUP($J1172,ASBVs!$A$2:$AE$411,29,FALSE)</f>
        <v>2</v>
      </c>
      <c r="C1178" s="10" t="str">
        <f>VLOOKUP($J1172,ASBVs!$A$2:$AE$411,30,FALSE)</f>
        <v>3</v>
      </c>
      <c r="D1178" s="10" t="str">
        <f>VLOOKUP($J1172,ASBVs!$A$2:$AE$411,31,FALSE)</f>
        <v>2</v>
      </c>
      <c r="E1178" s="26" t="str">
        <f>VLOOKUP($J1172,ASBVs!$A$2:$B$411,2,FALSE)</f>
        <v xml:space="preserve">Tradie </v>
      </c>
      <c r="F1178" s="26"/>
      <c r="G1178" s="27" t="str">
        <f>VLOOKUP($J1172,ASBVs!$A$2:$AB$411,27,FALSE)</f>
        <v>146.49</v>
      </c>
      <c r="H1178" s="25"/>
      <c r="I1178" s="27" t="str">
        <f>VLOOKUP($J1172,ASBVs!$A$2:$AB$411,28,FALSE)</f>
        <v>144.37</v>
      </c>
      <c r="J1178" s="25"/>
    </row>
    <row r="1179" spans="2:10" ht="13.35" customHeight="1">
      <c r="B1179" s="28" t="s">
        <v>3107</v>
      </c>
      <c r="C1179" s="28"/>
      <c r="D1179" s="28"/>
      <c r="E1179" s="28"/>
      <c r="F1179" s="28"/>
      <c r="G1179" s="28"/>
      <c r="H1179" s="28" t="s">
        <v>3108</v>
      </c>
      <c r="I1179" s="28"/>
      <c r="J1179" s="28"/>
    </row>
    <row r="1181" spans="2:10" ht="13.35" customHeight="1">
      <c r="B1181" s="3" t="s">
        <v>3099</v>
      </c>
      <c r="C1181" s="4"/>
      <c r="D1181" s="4" t="str">
        <f>VLOOKUP($J1181,ASBVs!$A$2:$D$411,4,FALSE)</f>
        <v>220946</v>
      </c>
      <c r="E1181" s="4"/>
      <c r="F1181" s="4" t="str">
        <f>VLOOKUP($J1181,ASBVs!$A$2:$H$411,8,FALSE)</f>
        <v>Twin</v>
      </c>
      <c r="G1181" s="29" t="str">
        <f>VLOOKUP($J1181,ASBVs!$A$2:$AF$411,32,FALSE)</f>
        <v>«««««</v>
      </c>
      <c r="H1181" s="30"/>
      <c r="I1181" s="5" t="s">
        <v>3100</v>
      </c>
      <c r="J1181" s="6">
        <v>132</v>
      </c>
    </row>
    <row r="1182" spans="2:10" ht="13.35" customHeight="1">
      <c r="B1182" s="7" t="s">
        <v>3101</v>
      </c>
      <c r="C1182" s="19" t="str">
        <f>VLOOKUP($J1181,ASBVs!$A$2:$F$411,6,FALSE)</f>
        <v>201283</v>
      </c>
      <c r="D1182" s="20"/>
      <c r="E1182" s="20"/>
      <c r="F1182" s="7" t="s">
        <v>3102</v>
      </c>
      <c r="G1182" s="21">
        <f>VLOOKUP($J1181,ASBVs!$A$2:$G$411,7,FALSE)</f>
        <v>44692</v>
      </c>
      <c r="H1182" s="21"/>
      <c r="I1182" s="21"/>
      <c r="J1182" s="22"/>
    </row>
    <row r="1183" spans="2:10" ht="13.35" customHeight="1">
      <c r="B1183" s="8" t="s">
        <v>0</v>
      </c>
      <c r="C1183" s="9" t="s">
        <v>6</v>
      </c>
      <c r="D1183" s="9" t="s">
        <v>2667</v>
      </c>
      <c r="E1183" s="9" t="s">
        <v>2</v>
      </c>
      <c r="F1183" s="9" t="s">
        <v>1</v>
      </c>
      <c r="G1183" s="8" t="s">
        <v>3</v>
      </c>
      <c r="H1183" s="8" t="s">
        <v>4</v>
      </c>
      <c r="I1183" s="8" t="s">
        <v>5</v>
      </c>
      <c r="J1183" s="8" t="s">
        <v>7</v>
      </c>
    </row>
    <row r="1184" spans="2:10" ht="13.35" customHeight="1">
      <c r="B1184" s="10" t="str">
        <f>VLOOKUP($J1181,ASBVs!$A$2:$AE$411,9,FALSE)</f>
        <v>0.37</v>
      </c>
      <c r="C1184" s="10" t="str">
        <f>VLOOKUP($J1181,ASBVs!$A$2:$AE$411,11,FALSE)</f>
        <v>9.63</v>
      </c>
      <c r="D1184" s="10" t="str">
        <f>VLOOKUP($J1181,ASBVs!$A$2:$AE$411,13,FALSE)</f>
        <v>12.94</v>
      </c>
      <c r="E1184" s="10" t="str">
        <f>VLOOKUP($J1181,ASBVs!$A$2:$AE$411,17,FALSE)</f>
        <v>-0.22</v>
      </c>
      <c r="F1184" s="10" t="str">
        <f>VLOOKUP($J1181,ASBVs!$A$2:$AE$411,15,FALSE)</f>
        <v>3.00</v>
      </c>
      <c r="G1184" s="10" t="str">
        <f>VLOOKUP($J1181,ASBVs!$A$2:$AE$411,19,FALSE)</f>
        <v>3.65</v>
      </c>
      <c r="H1184" s="10" t="str">
        <f>VLOOKUP($J1181,ASBVs!$A$2:$AE$411,21,FALSE)</f>
        <v>-0.11</v>
      </c>
      <c r="I1184" s="10" t="str">
        <f>VLOOKUP($J1181,ASBVs!$A$2:$AE$411,23,FALSE)</f>
        <v>1.90</v>
      </c>
      <c r="J1184" s="10" t="str">
        <f>VLOOKUP($J1181,ASBVs!$A$2:$AE$411,25,FALSE)</f>
        <v>2.19</v>
      </c>
    </row>
    <row r="1185" spans="2:10" ht="13.35" customHeight="1">
      <c r="B1185" s="10" t="str">
        <f>VLOOKUP($J1181,ASBVs!$A$2:$AB$411,10,FALSE)</f>
        <v>62</v>
      </c>
      <c r="C1185" s="10" t="str">
        <f>VLOOKUP($J1181,ASBVs!$A$2:$AB$411,12,FALSE)</f>
        <v>65</v>
      </c>
      <c r="D1185" s="10" t="str">
        <f>VLOOKUP($J1181,ASBVs!$A$2:$AB$411,14,FALSE)</f>
        <v>63</v>
      </c>
      <c r="E1185" s="10" t="str">
        <f>VLOOKUP($J1181,ASBVs!$A$2:$AB$411,18,FALSE)</f>
        <v>65</v>
      </c>
      <c r="F1185" s="10" t="str">
        <f>VLOOKUP($J1181,ASBVs!$A$2:$AB$411,16,FALSE)</f>
        <v>67</v>
      </c>
      <c r="G1185" s="10" t="str">
        <f>VLOOKUP($J1181,ASBVs!$A$2:$AB$411,20,FALSE)</f>
        <v>57</v>
      </c>
      <c r="H1185" s="10" t="str">
        <f>VLOOKUP($J1181,ASBVs!$A$2:$AB$411,22,FALSE)</f>
        <v>45</v>
      </c>
      <c r="I1185" s="10" t="str">
        <f>VLOOKUP($J1181,ASBVs!$A$2:$AB$411,24,FALSE)</f>
        <v>44</v>
      </c>
      <c r="J1185" s="10" t="str">
        <f>VLOOKUP($J1181,ASBVs!$A$2:$AB$411,26,FALSE)</f>
        <v>50</v>
      </c>
    </row>
    <row r="1186" spans="2:10" ht="13.35" customHeight="1">
      <c r="B1186" s="11" t="s">
        <v>3103</v>
      </c>
      <c r="C1186" s="11" t="s">
        <v>3091</v>
      </c>
      <c r="D1186" s="11" t="s">
        <v>3104</v>
      </c>
      <c r="E1186" s="23" t="s">
        <v>2623</v>
      </c>
      <c r="F1186" s="23"/>
      <c r="G1186" s="24" t="s">
        <v>3105</v>
      </c>
      <c r="H1186" s="25"/>
      <c r="I1186" s="23" t="s">
        <v>3106</v>
      </c>
      <c r="J1186" s="23"/>
    </row>
    <row r="1187" spans="2:10" ht="13.35" customHeight="1">
      <c r="B1187" s="10" t="str">
        <f>VLOOKUP($J1181,ASBVs!$A$2:$AE$411,29,FALSE)</f>
        <v>3</v>
      </c>
      <c r="C1187" s="10" t="str">
        <f>VLOOKUP($J1181,ASBVs!$A$2:$AE$411,30,FALSE)</f>
        <v>3</v>
      </c>
      <c r="D1187" s="10" t="str">
        <f>VLOOKUP($J1181,ASBVs!$A$2:$AE$411,31,FALSE)</f>
        <v>3</v>
      </c>
      <c r="E1187" s="26" t="str">
        <f>VLOOKUP($J1181,ASBVs!$A$2:$B$411,2,FALSE)</f>
        <v xml:space="preserve">Tradie </v>
      </c>
      <c r="F1187" s="26"/>
      <c r="G1187" s="27" t="str">
        <f>VLOOKUP($J1181,ASBVs!$A$2:$AB$411,27,FALSE)</f>
        <v>141.80</v>
      </c>
      <c r="H1187" s="25"/>
      <c r="I1187" s="27" t="str">
        <f>VLOOKUP($J1181,ASBVs!$A$2:$AB$411,28,FALSE)</f>
        <v>143.68</v>
      </c>
      <c r="J1187" s="25"/>
    </row>
    <row r="1188" spans="2:10" ht="13.35" customHeight="1">
      <c r="B1188" s="28" t="s">
        <v>3107</v>
      </c>
      <c r="C1188" s="28"/>
      <c r="D1188" s="28"/>
      <c r="E1188" s="28"/>
      <c r="F1188" s="28"/>
      <c r="G1188" s="28"/>
      <c r="H1188" s="28" t="s">
        <v>3108</v>
      </c>
      <c r="I1188" s="28"/>
      <c r="J1188" s="28"/>
    </row>
    <row r="1190" spans="2:10" ht="13.35" customHeight="1">
      <c r="B1190" s="3" t="s">
        <v>3099</v>
      </c>
      <c r="C1190" s="4"/>
      <c r="D1190" s="4" t="str">
        <f>VLOOKUP($J1190,ASBVs!$A$2:$D$411,4,FALSE)</f>
        <v>221025</v>
      </c>
      <c r="E1190" s="4"/>
      <c r="F1190" s="4" t="str">
        <f>VLOOKUP($J1190,ASBVs!$A$2:$H$411,8,FALSE)</f>
        <v>Single</v>
      </c>
      <c r="G1190" s="29"/>
      <c r="H1190" s="30"/>
      <c r="I1190" s="5" t="s">
        <v>3100</v>
      </c>
      <c r="J1190" s="6">
        <v>133</v>
      </c>
    </row>
    <row r="1191" spans="2:10" ht="13.35" customHeight="1">
      <c r="B1191" s="7" t="s">
        <v>3101</v>
      </c>
      <c r="C1191" s="19" t="str">
        <f>VLOOKUP($J1190,ASBVs!$A$2:$F$411,6,FALSE)</f>
        <v>201741</v>
      </c>
      <c r="D1191" s="20"/>
      <c r="E1191" s="20"/>
      <c r="F1191" s="7" t="s">
        <v>3102</v>
      </c>
      <c r="G1191" s="21">
        <f>VLOOKUP($J1190,ASBVs!$A$2:$G$411,7,FALSE)</f>
        <v>44700</v>
      </c>
      <c r="H1191" s="21"/>
      <c r="I1191" s="21"/>
      <c r="J1191" s="22"/>
    </row>
    <row r="1192" spans="2:10" ht="13.35" customHeight="1">
      <c r="B1192" s="8" t="s">
        <v>0</v>
      </c>
      <c r="C1192" s="9" t="s">
        <v>6</v>
      </c>
      <c r="D1192" s="9" t="s">
        <v>2667</v>
      </c>
      <c r="E1192" s="9" t="s">
        <v>2</v>
      </c>
      <c r="F1192" s="9" t="s">
        <v>1</v>
      </c>
      <c r="G1192" s="8" t="s">
        <v>3</v>
      </c>
      <c r="H1192" s="8" t="s">
        <v>4</v>
      </c>
      <c r="I1192" s="8" t="s">
        <v>5</v>
      </c>
      <c r="J1192" s="8" t="s">
        <v>7</v>
      </c>
    </row>
    <row r="1193" spans="2:10" ht="13.35" customHeight="1">
      <c r="B1193" s="10" t="str">
        <f>VLOOKUP($J1190,ASBVs!$A$2:$AE$411,9,FALSE)</f>
        <v>0.51</v>
      </c>
      <c r="C1193" s="10" t="str">
        <f>VLOOKUP($J1190,ASBVs!$A$2:$AE$411,11,FALSE)</f>
        <v>9.84</v>
      </c>
      <c r="D1193" s="10" t="str">
        <f>VLOOKUP($J1190,ASBVs!$A$2:$AE$411,13,FALSE)</f>
        <v>13.97</v>
      </c>
      <c r="E1193" s="10" t="str">
        <f>VLOOKUP($J1190,ASBVs!$A$2:$AE$411,17,FALSE)</f>
        <v>-0.47</v>
      </c>
      <c r="F1193" s="10" t="str">
        <f>VLOOKUP($J1190,ASBVs!$A$2:$AE$411,15,FALSE)</f>
        <v>2.25</v>
      </c>
      <c r="G1193" s="10" t="str">
        <f>VLOOKUP($J1190,ASBVs!$A$2:$AE$411,19,FALSE)</f>
        <v>3.65</v>
      </c>
      <c r="H1193" s="10" t="str">
        <f>VLOOKUP($J1190,ASBVs!$A$2:$AE$411,21,FALSE)</f>
        <v>-0.42</v>
      </c>
      <c r="I1193" s="10" t="str">
        <f>VLOOKUP($J1190,ASBVs!$A$2:$AE$411,23,FALSE)</f>
        <v>2.61</v>
      </c>
      <c r="J1193" s="10" t="str">
        <f>VLOOKUP($J1190,ASBVs!$A$2:$AE$411,25,FALSE)</f>
        <v>2.14</v>
      </c>
    </row>
    <row r="1194" spans="2:10" ht="13.35" customHeight="1">
      <c r="B1194" s="10" t="str">
        <f>VLOOKUP($J1190,ASBVs!$A$2:$AB$411,10,FALSE)</f>
        <v>62</v>
      </c>
      <c r="C1194" s="10" t="str">
        <f>VLOOKUP($J1190,ASBVs!$A$2:$AB$411,12,FALSE)</f>
        <v>65</v>
      </c>
      <c r="D1194" s="10" t="str">
        <f>VLOOKUP($J1190,ASBVs!$A$2:$AB$411,14,FALSE)</f>
        <v>62</v>
      </c>
      <c r="E1194" s="10" t="str">
        <f>VLOOKUP($J1190,ASBVs!$A$2:$AB$411,18,FALSE)</f>
        <v>64</v>
      </c>
      <c r="F1194" s="10" t="str">
        <f>VLOOKUP($J1190,ASBVs!$A$2:$AB$411,16,FALSE)</f>
        <v>66</v>
      </c>
      <c r="G1194" s="10" t="str">
        <f>VLOOKUP($J1190,ASBVs!$A$2:$AB$411,20,FALSE)</f>
        <v>57</v>
      </c>
      <c r="H1194" s="10" t="str">
        <f>VLOOKUP($J1190,ASBVs!$A$2:$AB$411,22,FALSE)</f>
        <v>41</v>
      </c>
      <c r="I1194" s="10" t="str">
        <f>VLOOKUP($J1190,ASBVs!$A$2:$AB$411,24,FALSE)</f>
        <v>41</v>
      </c>
      <c r="J1194" s="10" t="str">
        <f>VLOOKUP($J1190,ASBVs!$A$2:$AB$411,26,FALSE)</f>
        <v>48</v>
      </c>
    </row>
    <row r="1195" spans="2:10" ht="13.35" customHeight="1">
      <c r="B1195" s="11" t="s">
        <v>3103</v>
      </c>
      <c r="C1195" s="11" t="s">
        <v>3091</v>
      </c>
      <c r="D1195" s="11" t="s">
        <v>3104</v>
      </c>
      <c r="E1195" s="23" t="s">
        <v>2623</v>
      </c>
      <c r="F1195" s="23"/>
      <c r="G1195" s="24" t="s">
        <v>3105</v>
      </c>
      <c r="H1195" s="25"/>
      <c r="I1195" s="23" t="s">
        <v>3106</v>
      </c>
      <c r="J1195" s="23"/>
    </row>
    <row r="1196" spans="2:10" ht="13.35" customHeight="1">
      <c r="B1196" s="10" t="str">
        <f>VLOOKUP($J1190,ASBVs!$A$2:$AE$411,29,FALSE)</f>
        <v>2</v>
      </c>
      <c r="C1196" s="10" t="str">
        <f>VLOOKUP($J1190,ASBVs!$A$2:$AE$411,30,FALSE)</f>
        <v>2</v>
      </c>
      <c r="D1196" s="10" t="str">
        <f>VLOOKUP($J1190,ASBVs!$A$2:$AE$411,31,FALSE)</f>
        <v>2</v>
      </c>
      <c r="E1196" s="26" t="str">
        <f>VLOOKUP($J1190,ASBVs!$A$2:$B$411,2,FALSE)</f>
        <v xml:space="preserve">Tradie </v>
      </c>
      <c r="F1196" s="26"/>
      <c r="G1196" s="27" t="str">
        <f>VLOOKUP($J1190,ASBVs!$A$2:$AB$411,27,FALSE)</f>
        <v>138.13</v>
      </c>
      <c r="H1196" s="25"/>
      <c r="I1196" s="27" t="str">
        <f>VLOOKUP($J1190,ASBVs!$A$2:$AB$411,28,FALSE)</f>
        <v>143.64</v>
      </c>
      <c r="J1196" s="25"/>
    </row>
    <row r="1197" spans="2:10" ht="13.35" customHeight="1">
      <c r="B1197" s="28" t="s">
        <v>3107</v>
      </c>
      <c r="C1197" s="28"/>
      <c r="D1197" s="28"/>
      <c r="E1197" s="28"/>
      <c r="F1197" s="28"/>
      <c r="G1197" s="28"/>
      <c r="H1197" s="28" t="s">
        <v>3108</v>
      </c>
      <c r="I1197" s="28"/>
      <c r="J1197" s="28"/>
    </row>
    <row r="1199" spans="2:10" ht="13.35" customHeight="1">
      <c r="B1199" s="3" t="s">
        <v>3099</v>
      </c>
      <c r="C1199" s="4"/>
      <c r="D1199" s="4" t="str">
        <f>VLOOKUP($J1199,ASBVs!$A$2:$D$411,4,FALSE)</f>
        <v>220704</v>
      </c>
      <c r="E1199" s="4"/>
      <c r="F1199" s="4" t="str">
        <f>VLOOKUP($J1199,ASBVs!$A$2:$H$411,8,FALSE)</f>
        <v>Twin</v>
      </c>
      <c r="G1199" s="29"/>
      <c r="H1199" s="30"/>
      <c r="I1199" s="5" t="s">
        <v>3100</v>
      </c>
      <c r="J1199" s="6">
        <v>134</v>
      </c>
    </row>
    <row r="1200" spans="2:10" ht="13.35" customHeight="1">
      <c r="B1200" s="7" t="s">
        <v>3101</v>
      </c>
      <c r="C1200" s="19" t="str">
        <f>VLOOKUP($J1199,ASBVs!$A$2:$F$411,6,FALSE)</f>
        <v>210751</v>
      </c>
      <c r="D1200" s="20"/>
      <c r="E1200" s="20"/>
      <c r="F1200" s="7" t="s">
        <v>3102</v>
      </c>
      <c r="G1200" s="21">
        <f>VLOOKUP($J1199,ASBVs!$A$2:$G$411,7,FALSE)</f>
        <v>44684</v>
      </c>
      <c r="H1200" s="21"/>
      <c r="I1200" s="21"/>
      <c r="J1200" s="22"/>
    </row>
    <row r="1201" spans="2:10" ht="13.35" customHeight="1">
      <c r="B1201" s="8" t="s">
        <v>0</v>
      </c>
      <c r="C1201" s="9" t="s">
        <v>6</v>
      </c>
      <c r="D1201" s="9" t="s">
        <v>2667</v>
      </c>
      <c r="E1201" s="9" t="s">
        <v>2</v>
      </c>
      <c r="F1201" s="9" t="s">
        <v>1</v>
      </c>
      <c r="G1201" s="8" t="s">
        <v>3</v>
      </c>
      <c r="H1201" s="8" t="s">
        <v>4</v>
      </c>
      <c r="I1201" s="8" t="s">
        <v>5</v>
      </c>
      <c r="J1201" s="8" t="s">
        <v>7</v>
      </c>
    </row>
    <row r="1202" spans="2:10" ht="13.35" customHeight="1">
      <c r="B1202" s="10" t="str">
        <f>VLOOKUP($J1199,ASBVs!$A$2:$AE$411,9,FALSE)</f>
        <v>0.68</v>
      </c>
      <c r="C1202" s="10" t="str">
        <f>VLOOKUP($J1199,ASBVs!$A$2:$AE$411,11,FALSE)</f>
        <v>11.38</v>
      </c>
      <c r="D1202" s="10" t="str">
        <f>VLOOKUP($J1199,ASBVs!$A$2:$AE$411,13,FALSE)</f>
        <v>16.11</v>
      </c>
      <c r="E1202" s="10" t="str">
        <f>VLOOKUP($J1199,ASBVs!$A$2:$AE$411,17,FALSE)</f>
        <v>-0.03</v>
      </c>
      <c r="F1202" s="10" t="str">
        <f>VLOOKUP($J1199,ASBVs!$A$2:$AE$411,15,FALSE)</f>
        <v>2.37</v>
      </c>
      <c r="G1202" s="10" t="str">
        <f>VLOOKUP($J1199,ASBVs!$A$2:$AE$411,19,FALSE)</f>
        <v>3.40</v>
      </c>
      <c r="H1202" s="10" t="str">
        <f>VLOOKUP($J1199,ASBVs!$A$2:$AE$411,21,FALSE)</f>
        <v>-0.36</v>
      </c>
      <c r="I1202" s="10" t="str">
        <f>VLOOKUP($J1199,ASBVs!$A$2:$AE$411,23,FALSE)</f>
        <v>3.15</v>
      </c>
      <c r="J1202" s="10" t="str">
        <f>VLOOKUP($J1199,ASBVs!$A$2:$AE$411,25,FALSE)</f>
        <v>2.44</v>
      </c>
    </row>
    <row r="1203" spans="2:10" ht="13.35" customHeight="1">
      <c r="B1203" s="10" t="str">
        <f>VLOOKUP($J1199,ASBVs!$A$2:$AB$411,10,FALSE)</f>
        <v>59</v>
      </c>
      <c r="C1203" s="10" t="str">
        <f>VLOOKUP($J1199,ASBVs!$A$2:$AB$411,12,FALSE)</f>
        <v>63</v>
      </c>
      <c r="D1203" s="10" t="str">
        <f>VLOOKUP($J1199,ASBVs!$A$2:$AB$411,14,FALSE)</f>
        <v>63</v>
      </c>
      <c r="E1203" s="10" t="str">
        <f>VLOOKUP($J1199,ASBVs!$A$2:$AB$411,18,FALSE)</f>
        <v>64</v>
      </c>
      <c r="F1203" s="10" t="str">
        <f>VLOOKUP($J1199,ASBVs!$A$2:$AB$411,16,FALSE)</f>
        <v>66</v>
      </c>
      <c r="G1203" s="10" t="str">
        <f>VLOOKUP($J1199,ASBVs!$A$2:$AB$411,20,FALSE)</f>
        <v>53</v>
      </c>
      <c r="H1203" s="10" t="str">
        <f>VLOOKUP($J1199,ASBVs!$A$2:$AB$411,22,FALSE)</f>
        <v>45</v>
      </c>
      <c r="I1203" s="10" t="str">
        <f>VLOOKUP($J1199,ASBVs!$A$2:$AB$411,24,FALSE)</f>
        <v>44</v>
      </c>
      <c r="J1203" s="10" t="str">
        <f>VLOOKUP($J1199,ASBVs!$A$2:$AB$411,26,FALSE)</f>
        <v>50</v>
      </c>
    </row>
    <row r="1204" spans="2:10" ht="13.35" customHeight="1">
      <c r="B1204" s="11" t="s">
        <v>3103</v>
      </c>
      <c r="C1204" s="11" t="s">
        <v>3091</v>
      </c>
      <c r="D1204" s="11" t="s">
        <v>3104</v>
      </c>
      <c r="E1204" s="23" t="s">
        <v>2623</v>
      </c>
      <c r="F1204" s="23"/>
      <c r="G1204" s="24" t="s">
        <v>3105</v>
      </c>
      <c r="H1204" s="25"/>
      <c r="I1204" s="23" t="s">
        <v>3106</v>
      </c>
      <c r="J1204" s="23"/>
    </row>
    <row r="1205" spans="2:10" ht="13.35" customHeight="1">
      <c r="B1205" s="10" t="str">
        <f>VLOOKUP($J1199,ASBVs!$A$2:$AE$411,29,FALSE)</f>
        <v>2</v>
      </c>
      <c r="C1205" s="10" t="str">
        <f>VLOOKUP($J1199,ASBVs!$A$2:$AE$411,30,FALSE)</f>
        <v>1</v>
      </c>
      <c r="D1205" s="10" t="str">
        <f>VLOOKUP($J1199,ASBVs!$A$2:$AE$411,31,FALSE)</f>
        <v>2</v>
      </c>
      <c r="E1205" s="26" t="str">
        <f>VLOOKUP($J1199,ASBVs!$A$2:$B$411,2,FALSE)</f>
        <v xml:space="preserve">Tradie </v>
      </c>
      <c r="F1205" s="26"/>
      <c r="G1205" s="27" t="str">
        <f>VLOOKUP($J1199,ASBVs!$A$2:$AB$411,27,FALSE)</f>
        <v>138.51</v>
      </c>
      <c r="H1205" s="25"/>
      <c r="I1205" s="27" t="str">
        <f>VLOOKUP($J1199,ASBVs!$A$2:$AB$411,28,FALSE)</f>
        <v>143.55</v>
      </c>
      <c r="J1205" s="25"/>
    </row>
    <row r="1206" spans="2:10" ht="13.35" customHeight="1">
      <c r="B1206" s="28" t="s">
        <v>3107</v>
      </c>
      <c r="C1206" s="28"/>
      <c r="D1206" s="28"/>
      <c r="E1206" s="28"/>
      <c r="F1206" s="28"/>
      <c r="G1206" s="28"/>
      <c r="H1206" s="28" t="s">
        <v>3108</v>
      </c>
      <c r="I1206" s="28"/>
      <c r="J1206" s="28"/>
    </row>
    <row r="1208" spans="2:10" ht="13.35" customHeight="1">
      <c r="B1208" s="3" t="s">
        <v>3099</v>
      </c>
      <c r="C1208" s="4"/>
      <c r="D1208" s="4" t="str">
        <f>VLOOKUP($J1208,ASBVs!$A$2:$D$411,4,FALSE)</f>
        <v>220760</v>
      </c>
      <c r="E1208" s="4"/>
      <c r="F1208" s="4" t="str">
        <f>VLOOKUP($J1208,ASBVs!$A$2:$H$411,8,FALSE)</f>
        <v>Twin</v>
      </c>
      <c r="G1208" s="29"/>
      <c r="H1208" s="30"/>
      <c r="I1208" s="5" t="s">
        <v>3100</v>
      </c>
      <c r="J1208" s="6">
        <v>135</v>
      </c>
    </row>
    <row r="1209" spans="2:10" ht="13.35" customHeight="1">
      <c r="B1209" s="7" t="s">
        <v>3101</v>
      </c>
      <c r="C1209" s="19" t="str">
        <f>VLOOKUP($J1208,ASBVs!$A$2:$F$411,6,FALSE)</f>
        <v>210890</v>
      </c>
      <c r="D1209" s="20"/>
      <c r="E1209" s="20"/>
      <c r="F1209" s="7" t="s">
        <v>3102</v>
      </c>
      <c r="G1209" s="21">
        <f>VLOOKUP($J1208,ASBVs!$A$2:$G$411,7,FALSE)</f>
        <v>44685</v>
      </c>
      <c r="H1209" s="21"/>
      <c r="I1209" s="21"/>
      <c r="J1209" s="22"/>
    </row>
    <row r="1210" spans="2:10" ht="13.35" customHeight="1">
      <c r="B1210" s="8" t="s">
        <v>0</v>
      </c>
      <c r="C1210" s="9" t="s">
        <v>6</v>
      </c>
      <c r="D1210" s="9" t="s">
        <v>2667</v>
      </c>
      <c r="E1210" s="9" t="s">
        <v>2</v>
      </c>
      <c r="F1210" s="9" t="s">
        <v>1</v>
      </c>
      <c r="G1210" s="8" t="s">
        <v>3</v>
      </c>
      <c r="H1210" s="8" t="s">
        <v>4</v>
      </c>
      <c r="I1210" s="8" t="s">
        <v>5</v>
      </c>
      <c r="J1210" s="8" t="s">
        <v>7</v>
      </c>
    </row>
    <row r="1211" spans="2:10" ht="13.35" customHeight="1">
      <c r="B1211" s="10" t="str">
        <f>VLOOKUP($J1208,ASBVs!$A$2:$AE$411,9,FALSE)</f>
        <v>0.46</v>
      </c>
      <c r="C1211" s="10" t="str">
        <f>VLOOKUP($J1208,ASBVs!$A$2:$AE$411,11,FALSE)</f>
        <v>9.84</v>
      </c>
      <c r="D1211" s="10" t="str">
        <f>VLOOKUP($J1208,ASBVs!$A$2:$AE$411,13,FALSE)</f>
        <v>14.15</v>
      </c>
      <c r="E1211" s="10" t="str">
        <f>VLOOKUP($J1208,ASBVs!$A$2:$AE$411,17,FALSE)</f>
        <v>-0.62</v>
      </c>
      <c r="F1211" s="10" t="str">
        <f>VLOOKUP($J1208,ASBVs!$A$2:$AE$411,15,FALSE)</f>
        <v>2.69</v>
      </c>
      <c r="G1211" s="10" t="str">
        <f>VLOOKUP($J1208,ASBVs!$A$2:$AE$411,19,FALSE)</f>
        <v>3.89</v>
      </c>
      <c r="H1211" s="10" t="str">
        <f>VLOOKUP($J1208,ASBVs!$A$2:$AE$411,21,FALSE)</f>
        <v>-0.53</v>
      </c>
      <c r="I1211" s="10" t="str">
        <f>VLOOKUP($J1208,ASBVs!$A$2:$AE$411,23,FALSE)</f>
        <v>3.04</v>
      </c>
      <c r="J1211" s="10" t="str">
        <f>VLOOKUP($J1208,ASBVs!$A$2:$AE$411,25,FALSE)</f>
        <v>2.49</v>
      </c>
    </row>
    <row r="1212" spans="2:10" ht="13.35" customHeight="1">
      <c r="B1212" s="10" t="str">
        <f>VLOOKUP($J1208,ASBVs!$A$2:$AB$411,10,FALSE)</f>
        <v>60</v>
      </c>
      <c r="C1212" s="10" t="str">
        <f>VLOOKUP($J1208,ASBVs!$A$2:$AB$411,12,FALSE)</f>
        <v>64</v>
      </c>
      <c r="D1212" s="10" t="str">
        <f>VLOOKUP($J1208,ASBVs!$A$2:$AB$411,14,FALSE)</f>
        <v>65</v>
      </c>
      <c r="E1212" s="10" t="str">
        <f>VLOOKUP($J1208,ASBVs!$A$2:$AB$411,18,FALSE)</f>
        <v>65</v>
      </c>
      <c r="F1212" s="10" t="str">
        <f>VLOOKUP($J1208,ASBVs!$A$2:$AB$411,16,FALSE)</f>
        <v>68</v>
      </c>
      <c r="G1212" s="10" t="str">
        <f>VLOOKUP($J1208,ASBVs!$A$2:$AB$411,20,FALSE)</f>
        <v>54</v>
      </c>
      <c r="H1212" s="10" t="str">
        <f>VLOOKUP($J1208,ASBVs!$A$2:$AB$411,22,FALSE)</f>
        <v>42</v>
      </c>
      <c r="I1212" s="10" t="str">
        <f>VLOOKUP($J1208,ASBVs!$A$2:$AB$411,24,FALSE)</f>
        <v>42</v>
      </c>
      <c r="J1212" s="10" t="str">
        <f>VLOOKUP($J1208,ASBVs!$A$2:$AB$411,26,FALSE)</f>
        <v>50</v>
      </c>
    </row>
    <row r="1213" spans="2:10" ht="13.35" customHeight="1">
      <c r="B1213" s="11" t="s">
        <v>3103</v>
      </c>
      <c r="C1213" s="11" t="s">
        <v>3091</v>
      </c>
      <c r="D1213" s="11" t="s">
        <v>3104</v>
      </c>
      <c r="E1213" s="23" t="s">
        <v>2623</v>
      </c>
      <c r="F1213" s="23"/>
      <c r="G1213" s="24" t="s">
        <v>3105</v>
      </c>
      <c r="H1213" s="25"/>
      <c r="I1213" s="23" t="s">
        <v>3106</v>
      </c>
      <c r="J1213" s="23"/>
    </row>
    <row r="1214" spans="2:10" ht="13.35" customHeight="1">
      <c r="B1214" s="10" t="str">
        <f>VLOOKUP($J1208,ASBVs!$A$2:$AE$411,29,FALSE)</f>
        <v>2</v>
      </c>
      <c r="C1214" s="10" t="str">
        <f>VLOOKUP($J1208,ASBVs!$A$2:$AE$411,30,FALSE)</f>
        <v>1</v>
      </c>
      <c r="D1214" s="10" t="str">
        <f>VLOOKUP($J1208,ASBVs!$A$2:$AE$411,31,FALSE)</f>
        <v>1</v>
      </c>
      <c r="E1214" s="26" t="str">
        <f>VLOOKUP($J1208,ASBVs!$A$2:$B$411,2,FALSE)</f>
        <v xml:space="preserve">Tradie </v>
      </c>
      <c r="F1214" s="26"/>
      <c r="G1214" s="27" t="str">
        <f>VLOOKUP($J1208,ASBVs!$A$2:$AB$411,27,FALSE)</f>
        <v>136.79</v>
      </c>
      <c r="H1214" s="25"/>
      <c r="I1214" s="27" t="str">
        <f>VLOOKUP($J1208,ASBVs!$A$2:$AB$411,28,FALSE)</f>
        <v>143.49</v>
      </c>
      <c r="J1214" s="25"/>
    </row>
    <row r="1215" spans="2:10" ht="13.35" customHeight="1">
      <c r="B1215" s="28" t="s">
        <v>3107</v>
      </c>
      <c r="C1215" s="28"/>
      <c r="D1215" s="28"/>
      <c r="E1215" s="28"/>
      <c r="F1215" s="28"/>
      <c r="G1215" s="28"/>
      <c r="H1215" s="28" t="s">
        <v>3108</v>
      </c>
      <c r="I1215" s="28"/>
      <c r="J1215" s="28"/>
    </row>
    <row r="1217" spans="2:10" ht="13.35" customHeight="1">
      <c r="B1217" s="3" t="s">
        <v>3099</v>
      </c>
      <c r="C1217" s="4"/>
      <c r="D1217" s="4" t="str">
        <f>VLOOKUP($J1217,ASBVs!$A$2:$D$411,4,FALSE)</f>
        <v>220382</v>
      </c>
      <c r="E1217" s="4"/>
      <c r="F1217" s="4" t="str">
        <f>VLOOKUP($J1217,ASBVs!$A$2:$H$411,8,FALSE)</f>
        <v>Twin</v>
      </c>
      <c r="G1217" s="29"/>
      <c r="H1217" s="30"/>
      <c r="I1217" s="5" t="s">
        <v>3100</v>
      </c>
      <c r="J1217" s="6">
        <v>136</v>
      </c>
    </row>
    <row r="1218" spans="2:10" ht="13.35" customHeight="1">
      <c r="B1218" s="7" t="s">
        <v>3101</v>
      </c>
      <c r="C1218" s="19" t="str">
        <f>VLOOKUP($J1217,ASBVs!$A$2:$F$411,6,FALSE)</f>
        <v>200242</v>
      </c>
      <c r="D1218" s="20"/>
      <c r="E1218" s="20"/>
      <c r="F1218" s="7" t="s">
        <v>3102</v>
      </c>
      <c r="G1218" s="21">
        <f>VLOOKUP($J1217,ASBVs!$A$2:$G$411,7,FALSE)</f>
        <v>44681</v>
      </c>
      <c r="H1218" s="21"/>
      <c r="I1218" s="21"/>
      <c r="J1218" s="22"/>
    </row>
    <row r="1219" spans="2:10" ht="13.35" customHeight="1">
      <c r="B1219" s="8" t="s">
        <v>0</v>
      </c>
      <c r="C1219" s="9" t="s">
        <v>6</v>
      </c>
      <c r="D1219" s="9" t="s">
        <v>2667</v>
      </c>
      <c r="E1219" s="9" t="s">
        <v>2</v>
      </c>
      <c r="F1219" s="9" t="s">
        <v>1</v>
      </c>
      <c r="G1219" s="8" t="s">
        <v>3</v>
      </c>
      <c r="H1219" s="8" t="s">
        <v>4</v>
      </c>
      <c r="I1219" s="8" t="s">
        <v>5</v>
      </c>
      <c r="J1219" s="8" t="s">
        <v>7</v>
      </c>
    </row>
    <row r="1220" spans="2:10" ht="13.35" customHeight="1">
      <c r="B1220" s="10" t="str">
        <f>VLOOKUP($J1217,ASBVs!$A$2:$AE$411,9,FALSE)</f>
        <v>0.50</v>
      </c>
      <c r="C1220" s="10" t="str">
        <f>VLOOKUP($J1217,ASBVs!$A$2:$AE$411,11,FALSE)</f>
        <v>9.67</v>
      </c>
      <c r="D1220" s="10" t="str">
        <f>VLOOKUP($J1217,ASBVs!$A$2:$AE$411,13,FALSE)</f>
        <v>14.78</v>
      </c>
      <c r="E1220" s="10" t="str">
        <f>VLOOKUP($J1217,ASBVs!$A$2:$AE$411,17,FALSE)</f>
        <v>0.77</v>
      </c>
      <c r="F1220" s="10" t="str">
        <f>VLOOKUP($J1217,ASBVs!$A$2:$AE$411,15,FALSE)</f>
        <v>3.28</v>
      </c>
      <c r="G1220" s="10" t="str">
        <f>VLOOKUP($J1217,ASBVs!$A$2:$AE$411,19,FALSE)</f>
        <v>2.12</v>
      </c>
      <c r="H1220" s="10" t="str">
        <f>VLOOKUP($J1217,ASBVs!$A$2:$AE$411,21,FALSE)</f>
        <v>-0.25</v>
      </c>
      <c r="I1220" s="10" t="str">
        <f>VLOOKUP($J1217,ASBVs!$A$2:$AE$411,23,FALSE)</f>
        <v>0.73</v>
      </c>
      <c r="J1220" s="10" t="str">
        <f>VLOOKUP($J1217,ASBVs!$A$2:$AE$411,25,FALSE)</f>
        <v>2.91</v>
      </c>
    </row>
    <row r="1221" spans="2:10" ht="13.35" customHeight="1">
      <c r="B1221" s="10" t="str">
        <f>VLOOKUP($J1217,ASBVs!$A$2:$AB$411,10,FALSE)</f>
        <v>63</v>
      </c>
      <c r="C1221" s="10" t="str">
        <f>VLOOKUP($J1217,ASBVs!$A$2:$AB$411,12,FALSE)</f>
        <v>67</v>
      </c>
      <c r="D1221" s="10" t="str">
        <f>VLOOKUP($J1217,ASBVs!$A$2:$AB$411,14,FALSE)</f>
        <v>67</v>
      </c>
      <c r="E1221" s="10" t="str">
        <f>VLOOKUP($J1217,ASBVs!$A$2:$AB$411,18,FALSE)</f>
        <v>68</v>
      </c>
      <c r="F1221" s="10" t="str">
        <f>VLOOKUP($J1217,ASBVs!$A$2:$AB$411,16,FALSE)</f>
        <v>70</v>
      </c>
      <c r="G1221" s="10" t="str">
        <f>VLOOKUP($J1217,ASBVs!$A$2:$AB$411,20,FALSE)</f>
        <v>57</v>
      </c>
      <c r="H1221" s="10" t="str">
        <f>VLOOKUP($J1217,ASBVs!$A$2:$AB$411,22,FALSE)</f>
        <v>47</v>
      </c>
      <c r="I1221" s="10" t="str">
        <f>VLOOKUP($J1217,ASBVs!$A$2:$AB$411,24,FALSE)</f>
        <v>47</v>
      </c>
      <c r="J1221" s="10" t="str">
        <f>VLOOKUP($J1217,ASBVs!$A$2:$AB$411,26,FALSE)</f>
        <v>53</v>
      </c>
    </row>
    <row r="1222" spans="2:10" ht="13.35" customHeight="1">
      <c r="B1222" s="11" t="s">
        <v>3103</v>
      </c>
      <c r="C1222" s="11" t="s">
        <v>3091</v>
      </c>
      <c r="D1222" s="11" t="s">
        <v>3104</v>
      </c>
      <c r="E1222" s="23" t="s">
        <v>2623</v>
      </c>
      <c r="F1222" s="23"/>
      <c r="G1222" s="24" t="s">
        <v>3105</v>
      </c>
      <c r="H1222" s="25"/>
      <c r="I1222" s="23" t="s">
        <v>3106</v>
      </c>
      <c r="J1222" s="23"/>
    </row>
    <row r="1223" spans="2:10" ht="13.35" customHeight="1">
      <c r="B1223" s="10" t="str">
        <f>VLOOKUP($J1217,ASBVs!$A$2:$AE$411,29,FALSE)</f>
        <v>2</v>
      </c>
      <c r="C1223" s="10" t="str">
        <f>VLOOKUP($J1217,ASBVs!$A$2:$AE$411,30,FALSE)</f>
        <v>1</v>
      </c>
      <c r="D1223" s="10" t="str">
        <f>VLOOKUP($J1217,ASBVs!$A$2:$AE$411,31,FALSE)</f>
        <v>2</v>
      </c>
      <c r="E1223" s="26" t="str">
        <f>VLOOKUP($J1217,ASBVs!$A$2:$B$411,2,FALSE)</f>
        <v xml:space="preserve">Tradie </v>
      </c>
      <c r="F1223" s="26"/>
      <c r="G1223" s="27" t="str">
        <f>VLOOKUP($J1217,ASBVs!$A$2:$AB$411,27,FALSE)</f>
        <v>139.52</v>
      </c>
      <c r="H1223" s="25"/>
      <c r="I1223" s="27" t="str">
        <f>VLOOKUP($J1217,ASBVs!$A$2:$AB$411,28,FALSE)</f>
        <v>143.31</v>
      </c>
      <c r="J1223" s="25"/>
    </row>
    <row r="1224" spans="2:10" ht="13.35" customHeight="1">
      <c r="B1224" s="28" t="s">
        <v>3107</v>
      </c>
      <c r="C1224" s="28"/>
      <c r="D1224" s="28"/>
      <c r="E1224" s="28"/>
      <c r="F1224" s="28"/>
      <c r="G1224" s="28"/>
      <c r="H1224" s="28" t="s">
        <v>3108</v>
      </c>
      <c r="I1224" s="28"/>
      <c r="J1224" s="28"/>
    </row>
    <row r="1226" spans="2:10" ht="13.35" customHeight="1">
      <c r="B1226" s="3" t="s">
        <v>3099</v>
      </c>
      <c r="C1226" s="4"/>
      <c r="D1226" s="4" t="str">
        <f>VLOOKUP($J1226,ASBVs!$A$2:$D$411,4,FALSE)</f>
        <v>220018</v>
      </c>
      <c r="E1226" s="4"/>
      <c r="F1226" s="4" t="str">
        <f>VLOOKUP($J1226,ASBVs!$A$2:$H$411,8,FALSE)</f>
        <v>Twin</v>
      </c>
      <c r="G1226" s="29"/>
      <c r="H1226" s="30"/>
      <c r="I1226" s="5" t="s">
        <v>3100</v>
      </c>
      <c r="J1226" s="6">
        <v>137</v>
      </c>
    </row>
    <row r="1227" spans="2:10" ht="13.35" customHeight="1">
      <c r="B1227" s="7" t="s">
        <v>3101</v>
      </c>
      <c r="C1227" s="19" t="str">
        <f>VLOOKUP($J1226,ASBVs!$A$2:$F$411,6,FALSE)</f>
        <v>210174</v>
      </c>
      <c r="D1227" s="20"/>
      <c r="E1227" s="20"/>
      <c r="F1227" s="7" t="s">
        <v>3102</v>
      </c>
      <c r="G1227" s="21">
        <f>VLOOKUP($J1226,ASBVs!$A$2:$G$411,7,FALSE)</f>
        <v>44674</v>
      </c>
      <c r="H1227" s="21"/>
      <c r="I1227" s="21"/>
      <c r="J1227" s="22"/>
    </row>
    <row r="1228" spans="2:10" ht="13.35" customHeight="1">
      <c r="B1228" s="8" t="s">
        <v>0</v>
      </c>
      <c r="C1228" s="9" t="s">
        <v>6</v>
      </c>
      <c r="D1228" s="9" t="s">
        <v>2667</v>
      </c>
      <c r="E1228" s="9" t="s">
        <v>2</v>
      </c>
      <c r="F1228" s="9" t="s">
        <v>1</v>
      </c>
      <c r="G1228" s="8" t="s">
        <v>3</v>
      </c>
      <c r="H1228" s="8" t="s">
        <v>4</v>
      </c>
      <c r="I1228" s="8" t="s">
        <v>5</v>
      </c>
      <c r="J1228" s="8" t="s">
        <v>7</v>
      </c>
    </row>
    <row r="1229" spans="2:10" ht="13.35" customHeight="1">
      <c r="B1229" s="10" t="str">
        <f>VLOOKUP($J1226,ASBVs!$A$2:$AE$411,9,FALSE)</f>
        <v>0.63</v>
      </c>
      <c r="C1229" s="10" t="str">
        <f>VLOOKUP($J1226,ASBVs!$A$2:$AE$411,11,FALSE)</f>
        <v>10.47</v>
      </c>
      <c r="D1229" s="10" t="str">
        <f>VLOOKUP($J1226,ASBVs!$A$2:$AE$411,13,FALSE)</f>
        <v>14.34</v>
      </c>
      <c r="E1229" s="10" t="str">
        <f>VLOOKUP($J1226,ASBVs!$A$2:$AE$411,17,FALSE)</f>
        <v>-0.68</v>
      </c>
      <c r="F1229" s="10" t="str">
        <f>VLOOKUP($J1226,ASBVs!$A$2:$AE$411,15,FALSE)</f>
        <v>2.45</v>
      </c>
      <c r="G1229" s="10" t="str">
        <f>VLOOKUP($J1226,ASBVs!$A$2:$AE$411,19,FALSE)</f>
        <v>4.02</v>
      </c>
      <c r="H1229" s="10" t="str">
        <f>VLOOKUP($J1226,ASBVs!$A$2:$AE$411,21,FALSE)</f>
        <v>-0.38</v>
      </c>
      <c r="I1229" s="10" t="str">
        <f>VLOOKUP($J1226,ASBVs!$A$2:$AE$411,23,FALSE)</f>
        <v>3.17</v>
      </c>
      <c r="J1229" s="10" t="str">
        <f>VLOOKUP($J1226,ASBVs!$A$2:$AE$411,25,FALSE)</f>
        <v>1.94</v>
      </c>
    </row>
    <row r="1230" spans="2:10" ht="13.35" customHeight="1">
      <c r="B1230" s="10" t="str">
        <f>VLOOKUP($J1226,ASBVs!$A$2:$AB$411,10,FALSE)</f>
        <v>61</v>
      </c>
      <c r="C1230" s="10" t="str">
        <f>VLOOKUP($J1226,ASBVs!$A$2:$AB$411,12,FALSE)</f>
        <v>65</v>
      </c>
      <c r="D1230" s="10" t="str">
        <f>VLOOKUP($J1226,ASBVs!$A$2:$AB$411,14,FALSE)</f>
        <v>66</v>
      </c>
      <c r="E1230" s="10" t="str">
        <f>VLOOKUP($J1226,ASBVs!$A$2:$AB$411,18,FALSE)</f>
        <v>66</v>
      </c>
      <c r="F1230" s="10" t="str">
        <f>VLOOKUP($J1226,ASBVs!$A$2:$AB$411,16,FALSE)</f>
        <v>68</v>
      </c>
      <c r="G1230" s="10" t="str">
        <f>VLOOKUP($J1226,ASBVs!$A$2:$AB$411,20,FALSE)</f>
        <v>55</v>
      </c>
      <c r="H1230" s="10" t="str">
        <f>VLOOKUP($J1226,ASBVs!$A$2:$AB$411,22,FALSE)</f>
        <v>46</v>
      </c>
      <c r="I1230" s="10" t="str">
        <f>VLOOKUP($J1226,ASBVs!$A$2:$AB$411,24,FALSE)</f>
        <v>45</v>
      </c>
      <c r="J1230" s="10" t="str">
        <f>VLOOKUP($J1226,ASBVs!$A$2:$AB$411,26,FALSE)</f>
        <v>51</v>
      </c>
    </row>
    <row r="1231" spans="2:10" ht="13.35" customHeight="1">
      <c r="B1231" s="11" t="s">
        <v>3103</v>
      </c>
      <c r="C1231" s="11" t="s">
        <v>3091</v>
      </c>
      <c r="D1231" s="11" t="s">
        <v>3104</v>
      </c>
      <c r="E1231" s="23" t="s">
        <v>2623</v>
      </c>
      <c r="F1231" s="23"/>
      <c r="G1231" s="24" t="s">
        <v>3105</v>
      </c>
      <c r="H1231" s="25"/>
      <c r="I1231" s="23" t="s">
        <v>3106</v>
      </c>
      <c r="J1231" s="23"/>
    </row>
    <row r="1232" spans="2:10" ht="13.35" customHeight="1">
      <c r="B1232" s="10" t="str">
        <f>VLOOKUP($J1226,ASBVs!$A$2:$AE$411,29,FALSE)</f>
        <v>2</v>
      </c>
      <c r="C1232" s="10" t="str">
        <f>VLOOKUP($J1226,ASBVs!$A$2:$AE$411,30,FALSE)</f>
        <v>1</v>
      </c>
      <c r="D1232" s="10" t="str">
        <f>VLOOKUP($J1226,ASBVs!$A$2:$AE$411,31,FALSE)</f>
        <v>1</v>
      </c>
      <c r="E1232" s="26" t="str">
        <f>VLOOKUP($J1226,ASBVs!$A$2:$B$411,2,FALSE)</f>
        <v xml:space="preserve">Tradie </v>
      </c>
      <c r="F1232" s="26"/>
      <c r="G1232" s="27" t="str">
        <f>VLOOKUP($J1226,ASBVs!$A$2:$AB$411,27,FALSE)</f>
        <v>137.62</v>
      </c>
      <c r="H1232" s="25"/>
      <c r="I1232" s="27" t="str">
        <f>VLOOKUP($J1226,ASBVs!$A$2:$AB$411,28,FALSE)</f>
        <v>142.73</v>
      </c>
      <c r="J1232" s="25"/>
    </row>
    <row r="1233" spans="2:10" ht="13.35" customHeight="1">
      <c r="B1233" s="28" t="s">
        <v>3107</v>
      </c>
      <c r="C1233" s="28"/>
      <c r="D1233" s="28"/>
      <c r="E1233" s="28"/>
      <c r="F1233" s="28"/>
      <c r="G1233" s="28"/>
      <c r="H1233" s="28" t="s">
        <v>3108</v>
      </c>
      <c r="I1233" s="28"/>
      <c r="J1233" s="28"/>
    </row>
    <row r="1235" spans="2:10" ht="13.35" customHeight="1">
      <c r="B1235" s="3" t="s">
        <v>3099</v>
      </c>
      <c r="C1235" s="4"/>
      <c r="D1235" s="4" t="str">
        <f>VLOOKUP($J1235,ASBVs!$A$2:$D$411,4,FALSE)</f>
        <v>220583</v>
      </c>
      <c r="E1235" s="4"/>
      <c r="F1235" s="4" t="str">
        <f>VLOOKUP($J1235,ASBVs!$A$2:$H$411,8,FALSE)</f>
        <v>Triplet</v>
      </c>
      <c r="G1235" s="29"/>
      <c r="H1235" s="30"/>
      <c r="I1235" s="5" t="s">
        <v>3100</v>
      </c>
      <c r="J1235" s="6">
        <v>138</v>
      </c>
    </row>
    <row r="1236" spans="2:10" ht="13.35" customHeight="1">
      <c r="B1236" s="7" t="s">
        <v>3101</v>
      </c>
      <c r="C1236" s="19" t="str">
        <f>VLOOKUP($J1235,ASBVs!$A$2:$F$411,6,FALSE)</f>
        <v>210751</v>
      </c>
      <c r="D1236" s="20"/>
      <c r="E1236" s="20"/>
      <c r="F1236" s="7" t="s">
        <v>3102</v>
      </c>
      <c r="G1236" s="21">
        <f>VLOOKUP($J1235,ASBVs!$A$2:$G$411,7,FALSE)</f>
        <v>44683</v>
      </c>
      <c r="H1236" s="21"/>
      <c r="I1236" s="21"/>
      <c r="J1236" s="22"/>
    </row>
    <row r="1237" spans="2:10" ht="13.35" customHeight="1">
      <c r="B1237" s="8" t="s">
        <v>0</v>
      </c>
      <c r="C1237" s="9" t="s">
        <v>6</v>
      </c>
      <c r="D1237" s="9" t="s">
        <v>2667</v>
      </c>
      <c r="E1237" s="9" t="s">
        <v>2</v>
      </c>
      <c r="F1237" s="9" t="s">
        <v>1</v>
      </c>
      <c r="G1237" s="8" t="s">
        <v>3</v>
      </c>
      <c r="H1237" s="8" t="s">
        <v>4</v>
      </c>
      <c r="I1237" s="8" t="s">
        <v>5</v>
      </c>
      <c r="J1237" s="8" t="s">
        <v>7</v>
      </c>
    </row>
    <row r="1238" spans="2:10" ht="13.35" customHeight="1">
      <c r="B1238" s="10" t="str">
        <f>VLOOKUP($J1235,ASBVs!$A$2:$AE$411,9,FALSE)</f>
        <v>0.60</v>
      </c>
      <c r="C1238" s="10" t="str">
        <f>VLOOKUP($J1235,ASBVs!$A$2:$AE$411,11,FALSE)</f>
        <v>10.17</v>
      </c>
      <c r="D1238" s="10" t="str">
        <f>VLOOKUP($J1235,ASBVs!$A$2:$AE$411,13,FALSE)</f>
        <v>14.65</v>
      </c>
      <c r="E1238" s="10" t="str">
        <f>VLOOKUP($J1235,ASBVs!$A$2:$AE$411,17,FALSE)</f>
        <v>-0.70</v>
      </c>
      <c r="F1238" s="10" t="str">
        <f>VLOOKUP($J1235,ASBVs!$A$2:$AE$411,15,FALSE)</f>
        <v>1.90</v>
      </c>
      <c r="G1238" s="10" t="str">
        <f>VLOOKUP($J1235,ASBVs!$A$2:$AE$411,19,FALSE)</f>
        <v>3.48</v>
      </c>
      <c r="H1238" s="10" t="str">
        <f>VLOOKUP($J1235,ASBVs!$A$2:$AE$411,21,FALSE)</f>
        <v>-0.38</v>
      </c>
      <c r="I1238" s="10" t="str">
        <f>VLOOKUP($J1235,ASBVs!$A$2:$AE$411,23,FALSE)</f>
        <v>2.62</v>
      </c>
      <c r="J1238" s="10" t="str">
        <f>VLOOKUP($J1235,ASBVs!$A$2:$AE$411,25,FALSE)</f>
        <v>2.10</v>
      </c>
    </row>
    <row r="1239" spans="2:10" ht="13.35" customHeight="1">
      <c r="B1239" s="10" t="str">
        <f>VLOOKUP($J1235,ASBVs!$A$2:$AB$411,10,FALSE)</f>
        <v>59</v>
      </c>
      <c r="C1239" s="10" t="str">
        <f>VLOOKUP($J1235,ASBVs!$A$2:$AB$411,12,FALSE)</f>
        <v>63</v>
      </c>
      <c r="D1239" s="10" t="str">
        <f>VLOOKUP($J1235,ASBVs!$A$2:$AB$411,14,FALSE)</f>
        <v>63</v>
      </c>
      <c r="E1239" s="10" t="str">
        <f>VLOOKUP($J1235,ASBVs!$A$2:$AB$411,18,FALSE)</f>
        <v>63</v>
      </c>
      <c r="F1239" s="10" t="str">
        <f>VLOOKUP($J1235,ASBVs!$A$2:$AB$411,16,FALSE)</f>
        <v>66</v>
      </c>
      <c r="G1239" s="10" t="str">
        <f>VLOOKUP($J1235,ASBVs!$A$2:$AB$411,20,FALSE)</f>
        <v>53</v>
      </c>
      <c r="H1239" s="10" t="str">
        <f>VLOOKUP($J1235,ASBVs!$A$2:$AB$411,22,FALSE)</f>
        <v>44</v>
      </c>
      <c r="I1239" s="10" t="str">
        <f>VLOOKUP($J1235,ASBVs!$A$2:$AB$411,24,FALSE)</f>
        <v>44</v>
      </c>
      <c r="J1239" s="10" t="str">
        <f>VLOOKUP($J1235,ASBVs!$A$2:$AB$411,26,FALSE)</f>
        <v>49</v>
      </c>
    </row>
    <row r="1240" spans="2:10" ht="13.35" customHeight="1">
      <c r="B1240" s="11" t="s">
        <v>3103</v>
      </c>
      <c r="C1240" s="11" t="s">
        <v>3091</v>
      </c>
      <c r="D1240" s="11" t="s">
        <v>3104</v>
      </c>
      <c r="E1240" s="23" t="s">
        <v>2623</v>
      </c>
      <c r="F1240" s="23"/>
      <c r="G1240" s="24" t="s">
        <v>3105</v>
      </c>
      <c r="H1240" s="25"/>
      <c r="I1240" s="23" t="s">
        <v>3106</v>
      </c>
      <c r="J1240" s="23"/>
    </row>
    <row r="1241" spans="2:10" ht="13.35" customHeight="1">
      <c r="B1241" s="10" t="str">
        <f>VLOOKUP($J1235,ASBVs!$A$2:$AE$411,29,FALSE)</f>
        <v>2</v>
      </c>
      <c r="C1241" s="10" t="str">
        <f>VLOOKUP($J1235,ASBVs!$A$2:$AE$411,30,FALSE)</f>
        <v>2</v>
      </c>
      <c r="D1241" s="10" t="str">
        <f>VLOOKUP($J1235,ASBVs!$A$2:$AE$411,31,FALSE)</f>
        <v>3</v>
      </c>
      <c r="E1241" s="26" t="str">
        <f>VLOOKUP($J1235,ASBVs!$A$2:$B$411,2,FALSE)</f>
        <v xml:space="preserve">Tradie </v>
      </c>
      <c r="F1241" s="26"/>
      <c r="G1241" s="27" t="str">
        <f>VLOOKUP($J1235,ASBVs!$A$2:$AB$411,27,FALSE)</f>
        <v>137.49</v>
      </c>
      <c r="H1241" s="25"/>
      <c r="I1241" s="27" t="str">
        <f>VLOOKUP($J1235,ASBVs!$A$2:$AB$411,28,FALSE)</f>
        <v>142.59</v>
      </c>
      <c r="J1241" s="25"/>
    </row>
    <row r="1242" spans="2:10" ht="13.35" customHeight="1">
      <c r="B1242" s="28" t="s">
        <v>3107</v>
      </c>
      <c r="C1242" s="28"/>
      <c r="D1242" s="28"/>
      <c r="E1242" s="28"/>
      <c r="F1242" s="28"/>
      <c r="G1242" s="28"/>
      <c r="H1242" s="28" t="s">
        <v>3108</v>
      </c>
      <c r="I1242" s="28"/>
      <c r="J1242" s="28"/>
    </row>
    <row r="1244" spans="2:10" ht="13.35" customHeight="1">
      <c r="B1244" s="3" t="s">
        <v>3099</v>
      </c>
      <c r="C1244" s="4"/>
      <c r="D1244" s="4" t="str">
        <f>VLOOKUP($J1244,ASBVs!$A$2:$D$411,4,FALSE)</f>
        <v>220499</v>
      </c>
      <c r="E1244" s="4"/>
      <c r="F1244" s="4" t="str">
        <f>VLOOKUP($J1244,ASBVs!$A$2:$H$411,8,FALSE)</f>
        <v>Twin</v>
      </c>
      <c r="G1244" s="29"/>
      <c r="H1244" s="30"/>
      <c r="I1244" s="5" t="s">
        <v>3100</v>
      </c>
      <c r="J1244" s="6">
        <v>139</v>
      </c>
    </row>
    <row r="1245" spans="2:10" ht="13.35" customHeight="1">
      <c r="B1245" s="7" t="s">
        <v>3101</v>
      </c>
      <c r="C1245" s="19" t="str">
        <f>VLOOKUP($J1244,ASBVs!$A$2:$F$411,6,FALSE)</f>
        <v>200033</v>
      </c>
      <c r="D1245" s="20"/>
      <c r="E1245" s="20"/>
      <c r="F1245" s="7" t="s">
        <v>3102</v>
      </c>
      <c r="G1245" s="21">
        <f>VLOOKUP($J1244,ASBVs!$A$2:$G$411,7,FALSE)</f>
        <v>44684</v>
      </c>
      <c r="H1245" s="21"/>
      <c r="I1245" s="21"/>
      <c r="J1245" s="22"/>
    </row>
    <row r="1246" spans="2:10" ht="13.35" customHeight="1">
      <c r="B1246" s="8" t="s">
        <v>0</v>
      </c>
      <c r="C1246" s="9" t="s">
        <v>6</v>
      </c>
      <c r="D1246" s="9" t="s">
        <v>2667</v>
      </c>
      <c r="E1246" s="9" t="s">
        <v>2</v>
      </c>
      <c r="F1246" s="9" t="s">
        <v>1</v>
      </c>
      <c r="G1246" s="8" t="s">
        <v>3</v>
      </c>
      <c r="H1246" s="8" t="s">
        <v>4</v>
      </c>
      <c r="I1246" s="8" t="s">
        <v>5</v>
      </c>
      <c r="J1246" s="8" t="s">
        <v>7</v>
      </c>
    </row>
    <row r="1247" spans="2:10" ht="13.35" customHeight="1">
      <c r="B1247" s="10" t="str">
        <f>VLOOKUP($J1244,ASBVs!$A$2:$AE$411,9,FALSE)</f>
        <v>0.54</v>
      </c>
      <c r="C1247" s="10" t="str">
        <f>VLOOKUP($J1244,ASBVs!$A$2:$AE$411,11,FALSE)</f>
        <v>10.23</v>
      </c>
      <c r="D1247" s="10" t="str">
        <f>VLOOKUP($J1244,ASBVs!$A$2:$AE$411,13,FALSE)</f>
        <v>14.73</v>
      </c>
      <c r="E1247" s="10" t="str">
        <f>VLOOKUP($J1244,ASBVs!$A$2:$AE$411,17,FALSE)</f>
        <v>-0.19</v>
      </c>
      <c r="F1247" s="10" t="str">
        <f>VLOOKUP($J1244,ASBVs!$A$2:$AE$411,15,FALSE)</f>
        <v>2.33</v>
      </c>
      <c r="G1247" s="10" t="str">
        <f>VLOOKUP($J1244,ASBVs!$A$2:$AE$411,19,FALSE)</f>
        <v>3.43</v>
      </c>
      <c r="H1247" s="10" t="str">
        <f>VLOOKUP($J1244,ASBVs!$A$2:$AE$411,21,FALSE)</f>
        <v>-0.89</v>
      </c>
      <c r="I1247" s="10" t="str">
        <f>VLOOKUP($J1244,ASBVs!$A$2:$AE$411,23,FALSE)</f>
        <v>4.35</v>
      </c>
      <c r="J1247" s="10" t="str">
        <f>VLOOKUP($J1244,ASBVs!$A$2:$AE$411,25,FALSE)</f>
        <v>2.10</v>
      </c>
    </row>
    <row r="1248" spans="2:10" ht="13.35" customHeight="1">
      <c r="B1248" s="10" t="str">
        <f>VLOOKUP($J1244,ASBVs!$A$2:$AB$411,10,FALSE)</f>
        <v>63</v>
      </c>
      <c r="C1248" s="10" t="str">
        <f>VLOOKUP($J1244,ASBVs!$A$2:$AB$411,12,FALSE)</f>
        <v>66</v>
      </c>
      <c r="D1248" s="10" t="str">
        <f>VLOOKUP($J1244,ASBVs!$A$2:$AB$411,14,FALSE)</f>
        <v>67</v>
      </c>
      <c r="E1248" s="10" t="str">
        <f>VLOOKUP($J1244,ASBVs!$A$2:$AB$411,18,FALSE)</f>
        <v>68</v>
      </c>
      <c r="F1248" s="10" t="str">
        <f>VLOOKUP($J1244,ASBVs!$A$2:$AB$411,16,FALSE)</f>
        <v>70</v>
      </c>
      <c r="G1248" s="10" t="str">
        <f>VLOOKUP($J1244,ASBVs!$A$2:$AB$411,20,FALSE)</f>
        <v>57</v>
      </c>
      <c r="H1248" s="10" t="str">
        <f>VLOOKUP($J1244,ASBVs!$A$2:$AB$411,22,FALSE)</f>
        <v>50</v>
      </c>
      <c r="I1248" s="10" t="str">
        <f>VLOOKUP($J1244,ASBVs!$A$2:$AB$411,24,FALSE)</f>
        <v>46</v>
      </c>
      <c r="J1248" s="10" t="str">
        <f>VLOOKUP($J1244,ASBVs!$A$2:$AB$411,26,FALSE)</f>
        <v>53</v>
      </c>
    </row>
    <row r="1249" spans="2:10" ht="13.35" customHeight="1">
      <c r="B1249" s="11" t="s">
        <v>3103</v>
      </c>
      <c r="C1249" s="11" t="s">
        <v>3091</v>
      </c>
      <c r="D1249" s="11" t="s">
        <v>3104</v>
      </c>
      <c r="E1249" s="23" t="s">
        <v>2623</v>
      </c>
      <c r="F1249" s="23"/>
      <c r="G1249" s="24" t="s">
        <v>3105</v>
      </c>
      <c r="H1249" s="25"/>
      <c r="I1249" s="23" t="s">
        <v>3106</v>
      </c>
      <c r="J1249" s="23"/>
    </row>
    <row r="1250" spans="2:10" ht="13.35" customHeight="1">
      <c r="B1250" s="10" t="str">
        <f>VLOOKUP($J1244,ASBVs!$A$2:$AE$411,29,FALSE)</f>
        <v>2</v>
      </c>
      <c r="C1250" s="10" t="str">
        <f>VLOOKUP($J1244,ASBVs!$A$2:$AE$411,30,FALSE)</f>
        <v>3</v>
      </c>
      <c r="D1250" s="10" t="str">
        <f>VLOOKUP($J1244,ASBVs!$A$2:$AE$411,31,FALSE)</f>
        <v>3</v>
      </c>
      <c r="E1250" s="26" t="str">
        <f>VLOOKUP($J1244,ASBVs!$A$2:$B$411,2,FALSE)</f>
        <v xml:space="preserve">Tradie </v>
      </c>
      <c r="F1250" s="26"/>
      <c r="G1250" s="27" t="str">
        <f>VLOOKUP($J1244,ASBVs!$A$2:$AB$411,27,FALSE)</f>
        <v>130.09</v>
      </c>
      <c r="H1250" s="25"/>
      <c r="I1250" s="27" t="str">
        <f>VLOOKUP($J1244,ASBVs!$A$2:$AB$411,28,FALSE)</f>
        <v>141.01</v>
      </c>
      <c r="J1250" s="25"/>
    </row>
    <row r="1251" spans="2:10" ht="13.35" customHeight="1">
      <c r="B1251" s="28" t="s">
        <v>3107</v>
      </c>
      <c r="C1251" s="28"/>
      <c r="D1251" s="28"/>
      <c r="E1251" s="28"/>
      <c r="F1251" s="28"/>
      <c r="G1251" s="28"/>
      <c r="H1251" s="28" t="s">
        <v>3108</v>
      </c>
      <c r="I1251" s="28"/>
      <c r="J1251" s="28"/>
    </row>
    <row r="1253" spans="2:10" ht="13.35" customHeight="1">
      <c r="B1253" s="3" t="s">
        <v>3099</v>
      </c>
      <c r="C1253" s="4"/>
      <c r="D1253" s="4" t="str">
        <f>VLOOKUP($J1253,ASBVs!$A$2:$D$411,4,FALSE)</f>
        <v>220723</v>
      </c>
      <c r="E1253" s="4"/>
      <c r="F1253" s="4" t="str">
        <f>VLOOKUP($J1253,ASBVs!$A$2:$H$411,8,FALSE)</f>
        <v>Twin</v>
      </c>
      <c r="G1253" s="29"/>
      <c r="H1253" s="30"/>
      <c r="I1253" s="5" t="s">
        <v>3100</v>
      </c>
      <c r="J1253" s="6">
        <v>140</v>
      </c>
    </row>
    <row r="1254" spans="2:10" ht="13.35" customHeight="1">
      <c r="B1254" s="7" t="s">
        <v>3101</v>
      </c>
      <c r="C1254" s="19" t="str">
        <f>VLOOKUP($J1253,ASBVs!$A$2:$F$411,6,FALSE)</f>
        <v>210216</v>
      </c>
      <c r="D1254" s="20"/>
      <c r="E1254" s="20"/>
      <c r="F1254" s="7" t="s">
        <v>3102</v>
      </c>
      <c r="G1254" s="21">
        <f>VLOOKUP($J1253,ASBVs!$A$2:$G$411,7,FALSE)</f>
        <v>44685</v>
      </c>
      <c r="H1254" s="21"/>
      <c r="I1254" s="21"/>
      <c r="J1254" s="22"/>
    </row>
    <row r="1255" spans="2:10" ht="13.35" customHeight="1">
      <c r="B1255" s="8" t="s">
        <v>0</v>
      </c>
      <c r="C1255" s="9" t="s">
        <v>6</v>
      </c>
      <c r="D1255" s="9" t="s">
        <v>2667</v>
      </c>
      <c r="E1255" s="9" t="s">
        <v>2</v>
      </c>
      <c r="F1255" s="9" t="s">
        <v>1</v>
      </c>
      <c r="G1255" s="8" t="s">
        <v>3</v>
      </c>
      <c r="H1255" s="8" t="s">
        <v>4</v>
      </c>
      <c r="I1255" s="8" t="s">
        <v>5</v>
      </c>
      <c r="J1255" s="8" t="s">
        <v>7</v>
      </c>
    </row>
    <row r="1256" spans="2:10" ht="13.35" customHeight="1">
      <c r="B1256" s="10" t="str">
        <f>VLOOKUP($J1253,ASBVs!$A$2:$AE$411,9,FALSE)</f>
        <v>0.50</v>
      </c>
      <c r="C1256" s="10" t="str">
        <f>VLOOKUP($J1253,ASBVs!$A$2:$AE$411,11,FALSE)</f>
        <v>9.07</v>
      </c>
      <c r="D1256" s="10" t="str">
        <f>VLOOKUP($J1253,ASBVs!$A$2:$AE$411,13,FALSE)</f>
        <v>13.90</v>
      </c>
      <c r="E1256" s="10" t="str">
        <f>VLOOKUP($J1253,ASBVs!$A$2:$AE$411,17,FALSE)</f>
        <v>0.69</v>
      </c>
      <c r="F1256" s="10" t="str">
        <f>VLOOKUP($J1253,ASBVs!$A$2:$AE$411,15,FALSE)</f>
        <v>3.62</v>
      </c>
      <c r="G1256" s="10" t="str">
        <f>VLOOKUP($J1253,ASBVs!$A$2:$AE$411,19,FALSE)</f>
        <v>2.90</v>
      </c>
      <c r="H1256" s="10" t="str">
        <f>VLOOKUP($J1253,ASBVs!$A$2:$AE$411,21,FALSE)</f>
        <v>-0.41</v>
      </c>
      <c r="I1256" s="10" t="str">
        <f>VLOOKUP($J1253,ASBVs!$A$2:$AE$411,23,FALSE)</f>
        <v>1.17</v>
      </c>
      <c r="J1256" s="10" t="str">
        <f>VLOOKUP($J1253,ASBVs!$A$2:$AE$411,25,FALSE)</f>
        <v>2.92</v>
      </c>
    </row>
    <row r="1257" spans="2:10" ht="13.35" customHeight="1">
      <c r="B1257" s="10" t="str">
        <f>VLOOKUP($J1253,ASBVs!$A$2:$AB$411,10,FALSE)</f>
        <v>60</v>
      </c>
      <c r="C1257" s="10" t="str">
        <f>VLOOKUP($J1253,ASBVs!$A$2:$AB$411,12,FALSE)</f>
        <v>65</v>
      </c>
      <c r="D1257" s="10" t="str">
        <f>VLOOKUP($J1253,ASBVs!$A$2:$AB$411,14,FALSE)</f>
        <v>65</v>
      </c>
      <c r="E1257" s="10" t="str">
        <f>VLOOKUP($J1253,ASBVs!$A$2:$AB$411,18,FALSE)</f>
        <v>66</v>
      </c>
      <c r="F1257" s="10" t="str">
        <f>VLOOKUP($J1253,ASBVs!$A$2:$AB$411,16,FALSE)</f>
        <v>68</v>
      </c>
      <c r="G1257" s="10" t="str">
        <f>VLOOKUP($J1253,ASBVs!$A$2:$AB$411,20,FALSE)</f>
        <v>56</v>
      </c>
      <c r="H1257" s="10" t="str">
        <f>VLOOKUP($J1253,ASBVs!$A$2:$AB$411,22,FALSE)</f>
        <v>47</v>
      </c>
      <c r="I1257" s="10" t="str">
        <f>VLOOKUP($J1253,ASBVs!$A$2:$AB$411,24,FALSE)</f>
        <v>47</v>
      </c>
      <c r="J1257" s="10" t="str">
        <f>VLOOKUP($J1253,ASBVs!$A$2:$AB$411,26,FALSE)</f>
        <v>52</v>
      </c>
    </row>
    <row r="1258" spans="2:10" ht="13.35" customHeight="1">
      <c r="B1258" s="11" t="s">
        <v>3103</v>
      </c>
      <c r="C1258" s="11" t="s">
        <v>3091</v>
      </c>
      <c r="D1258" s="11" t="s">
        <v>3104</v>
      </c>
      <c r="E1258" s="23" t="s">
        <v>2623</v>
      </c>
      <c r="F1258" s="23"/>
      <c r="G1258" s="24" t="s">
        <v>3105</v>
      </c>
      <c r="H1258" s="25"/>
      <c r="I1258" s="23" t="s">
        <v>3106</v>
      </c>
      <c r="J1258" s="23"/>
    </row>
    <row r="1259" spans="2:10" ht="13.35" customHeight="1">
      <c r="B1259" s="10" t="str">
        <f>VLOOKUP($J1253,ASBVs!$A$2:$AE$411,29,FALSE)</f>
        <v>2</v>
      </c>
      <c r="C1259" s="10" t="str">
        <f>VLOOKUP($J1253,ASBVs!$A$2:$AE$411,30,FALSE)</f>
        <v>2</v>
      </c>
      <c r="D1259" s="10" t="str">
        <f>VLOOKUP($J1253,ASBVs!$A$2:$AE$411,31,FALSE)</f>
        <v>2</v>
      </c>
      <c r="E1259" s="26" t="str">
        <f>VLOOKUP($J1253,ASBVs!$A$2:$B$411,2,FALSE)</f>
        <v xml:space="preserve">Dorset </v>
      </c>
      <c r="F1259" s="26"/>
      <c r="G1259" s="27" t="str">
        <f>VLOOKUP($J1253,ASBVs!$A$2:$AB$411,27,FALSE)</f>
        <v>140.69</v>
      </c>
      <c r="H1259" s="25"/>
      <c r="I1259" s="27" t="str">
        <f>VLOOKUP($J1253,ASBVs!$A$2:$AB$411,28,FALSE)</f>
        <v>146.14</v>
      </c>
      <c r="J1259" s="25"/>
    </row>
    <row r="1260" spans="2:10" ht="13.35" customHeight="1">
      <c r="B1260" s="28" t="s">
        <v>3107</v>
      </c>
      <c r="C1260" s="28"/>
      <c r="D1260" s="28"/>
      <c r="E1260" s="28"/>
      <c r="F1260" s="28"/>
      <c r="G1260" s="28"/>
      <c r="H1260" s="28" t="s">
        <v>3108</v>
      </c>
      <c r="I1260" s="28"/>
      <c r="J1260" s="28"/>
    </row>
    <row r="1262" spans="2:10" ht="13.35" customHeight="1">
      <c r="B1262" s="3" t="s">
        <v>3099</v>
      </c>
      <c r="C1262" s="4"/>
      <c r="D1262" s="4" t="str">
        <f>VLOOKUP($J1262,ASBVs!$A$2:$D$411,4,FALSE)</f>
        <v>220355</v>
      </c>
      <c r="E1262" s="4"/>
      <c r="F1262" s="4" t="str">
        <f>VLOOKUP($J1262,ASBVs!$A$2:$H$411,8,FALSE)</f>
        <v>Twin</v>
      </c>
      <c r="G1262" s="29" t="str">
        <f>VLOOKUP($J1262,ASBVs!$A$2:$AF$411,32,FALSE)</f>
        <v>«««««</v>
      </c>
      <c r="H1262" s="30"/>
      <c r="I1262" s="5" t="s">
        <v>3100</v>
      </c>
      <c r="J1262" s="6">
        <v>141</v>
      </c>
    </row>
    <row r="1263" spans="2:10" ht="13.35" customHeight="1">
      <c r="B1263" s="7" t="s">
        <v>3101</v>
      </c>
      <c r="C1263" s="19" t="str">
        <f>VLOOKUP($J1262,ASBVs!$A$2:$F$411,6,FALSE)</f>
        <v>201283</v>
      </c>
      <c r="D1263" s="20"/>
      <c r="E1263" s="20"/>
      <c r="F1263" s="7" t="s">
        <v>3102</v>
      </c>
      <c r="G1263" s="21">
        <f>VLOOKUP($J1262,ASBVs!$A$2:$G$411,7,FALSE)</f>
        <v>44680</v>
      </c>
      <c r="H1263" s="21"/>
      <c r="I1263" s="21"/>
      <c r="J1263" s="22"/>
    </row>
    <row r="1264" spans="2:10" ht="13.35" customHeight="1">
      <c r="B1264" s="8" t="s">
        <v>0</v>
      </c>
      <c r="C1264" s="9" t="s">
        <v>6</v>
      </c>
      <c r="D1264" s="9" t="s">
        <v>2667</v>
      </c>
      <c r="E1264" s="9" t="s">
        <v>2</v>
      </c>
      <c r="F1264" s="9" t="s">
        <v>1</v>
      </c>
      <c r="G1264" s="8" t="s">
        <v>3</v>
      </c>
      <c r="H1264" s="8" t="s">
        <v>4</v>
      </c>
      <c r="I1264" s="8" t="s">
        <v>5</v>
      </c>
      <c r="J1264" s="8" t="s">
        <v>7</v>
      </c>
    </row>
    <row r="1265" spans="2:10" ht="13.35" customHeight="1">
      <c r="B1265" s="10" t="str">
        <f>VLOOKUP($J1262,ASBVs!$A$2:$AE$411,9,FALSE)</f>
        <v>0.53</v>
      </c>
      <c r="C1265" s="10" t="str">
        <f>VLOOKUP($J1262,ASBVs!$A$2:$AE$411,11,FALSE)</f>
        <v>10.72</v>
      </c>
      <c r="D1265" s="10" t="str">
        <f>VLOOKUP($J1262,ASBVs!$A$2:$AE$411,13,FALSE)</f>
        <v>15.34</v>
      </c>
      <c r="E1265" s="10" t="str">
        <f>VLOOKUP($J1262,ASBVs!$A$2:$AE$411,17,FALSE)</f>
        <v>-0.13</v>
      </c>
      <c r="F1265" s="10" t="str">
        <f>VLOOKUP($J1262,ASBVs!$A$2:$AE$411,15,FALSE)</f>
        <v>2.74</v>
      </c>
      <c r="G1265" s="10" t="str">
        <f>VLOOKUP($J1262,ASBVs!$A$2:$AE$411,19,FALSE)</f>
        <v>3.46</v>
      </c>
      <c r="H1265" s="10" t="str">
        <f>VLOOKUP($J1262,ASBVs!$A$2:$AE$411,21,FALSE)</f>
        <v>0.02</v>
      </c>
      <c r="I1265" s="10" t="str">
        <f>VLOOKUP($J1262,ASBVs!$A$2:$AE$411,23,FALSE)</f>
        <v>0.49</v>
      </c>
      <c r="J1265" s="10" t="str">
        <f>VLOOKUP($J1262,ASBVs!$A$2:$AE$411,25,FALSE)</f>
        <v>2.42</v>
      </c>
    </row>
    <row r="1266" spans="2:10" ht="13.35" customHeight="1">
      <c r="B1266" s="10" t="str">
        <f>VLOOKUP($J1262,ASBVs!$A$2:$AB$411,10,FALSE)</f>
        <v>65</v>
      </c>
      <c r="C1266" s="10" t="str">
        <f>VLOOKUP($J1262,ASBVs!$A$2:$AB$411,12,FALSE)</f>
        <v>68</v>
      </c>
      <c r="D1266" s="10" t="str">
        <f>VLOOKUP($J1262,ASBVs!$A$2:$AB$411,14,FALSE)</f>
        <v>68</v>
      </c>
      <c r="E1266" s="10" t="str">
        <f>VLOOKUP($J1262,ASBVs!$A$2:$AB$411,18,FALSE)</f>
        <v>68</v>
      </c>
      <c r="F1266" s="10" t="str">
        <f>VLOOKUP($J1262,ASBVs!$A$2:$AB$411,16,FALSE)</f>
        <v>70</v>
      </c>
      <c r="G1266" s="10" t="str">
        <f>VLOOKUP($J1262,ASBVs!$A$2:$AB$411,20,FALSE)</f>
        <v>58</v>
      </c>
      <c r="H1266" s="10" t="str">
        <f>VLOOKUP($J1262,ASBVs!$A$2:$AB$411,22,FALSE)</f>
        <v>48</v>
      </c>
      <c r="I1266" s="10" t="str">
        <f>VLOOKUP($J1262,ASBVs!$A$2:$AB$411,24,FALSE)</f>
        <v>48</v>
      </c>
      <c r="J1266" s="10" t="str">
        <f>VLOOKUP($J1262,ASBVs!$A$2:$AB$411,26,FALSE)</f>
        <v>54</v>
      </c>
    </row>
    <row r="1267" spans="2:10" ht="13.35" customHeight="1">
      <c r="B1267" s="11" t="s">
        <v>3103</v>
      </c>
      <c r="C1267" s="11" t="s">
        <v>3091</v>
      </c>
      <c r="D1267" s="11" t="s">
        <v>3104</v>
      </c>
      <c r="E1267" s="23" t="s">
        <v>2623</v>
      </c>
      <c r="F1267" s="23"/>
      <c r="G1267" s="24" t="s">
        <v>3105</v>
      </c>
      <c r="H1267" s="25"/>
      <c r="I1267" s="23" t="s">
        <v>3106</v>
      </c>
      <c r="J1267" s="23"/>
    </row>
    <row r="1268" spans="2:10" ht="13.35" customHeight="1">
      <c r="B1268" s="10" t="str">
        <f>VLOOKUP($J1262,ASBVs!$A$2:$AE$411,29,FALSE)</f>
        <v>2</v>
      </c>
      <c r="C1268" s="10" t="str">
        <f>VLOOKUP($J1262,ASBVs!$A$2:$AE$411,30,FALSE)</f>
        <v>1</v>
      </c>
      <c r="D1268" s="10" t="str">
        <f>VLOOKUP($J1262,ASBVs!$A$2:$AE$411,31,FALSE)</f>
        <v>2</v>
      </c>
      <c r="E1268" s="26" t="str">
        <f>VLOOKUP($J1262,ASBVs!$A$2:$B$411,2,FALSE)</f>
        <v xml:space="preserve">Dorset </v>
      </c>
      <c r="F1268" s="26"/>
      <c r="G1268" s="27" t="str">
        <f>VLOOKUP($J1262,ASBVs!$A$2:$AB$411,27,FALSE)</f>
        <v>146.24</v>
      </c>
      <c r="H1268" s="25"/>
      <c r="I1268" s="27" t="str">
        <f>VLOOKUP($J1262,ASBVs!$A$2:$AB$411,28,FALSE)</f>
        <v>146.89</v>
      </c>
      <c r="J1268" s="25"/>
    </row>
    <row r="1269" spans="2:10" ht="13.35" customHeight="1">
      <c r="B1269" s="28" t="s">
        <v>3107</v>
      </c>
      <c r="C1269" s="28"/>
      <c r="D1269" s="28"/>
      <c r="E1269" s="28"/>
      <c r="F1269" s="28"/>
      <c r="G1269" s="28"/>
      <c r="H1269" s="28" t="s">
        <v>3108</v>
      </c>
      <c r="I1269" s="28"/>
      <c r="J1269" s="28"/>
    </row>
    <row r="1271" spans="2:10" ht="13.35" customHeight="1">
      <c r="B1271" s="3" t="s">
        <v>3099</v>
      </c>
      <c r="C1271" s="4"/>
      <c r="D1271" s="4" t="str">
        <f>VLOOKUP($J1271,ASBVs!$A$2:$D$411,4,FALSE)</f>
        <v>220227</v>
      </c>
      <c r="E1271" s="4"/>
      <c r="F1271" s="4" t="str">
        <f>VLOOKUP($J1271,ASBVs!$A$2:$H$411,8,FALSE)</f>
        <v>Twin</v>
      </c>
      <c r="G1271" s="29" t="str">
        <f>VLOOKUP($J1271,ASBVs!$A$2:$AF$411,32,FALSE)</f>
        <v>«««««</v>
      </c>
      <c r="H1271" s="30"/>
      <c r="I1271" s="5" t="s">
        <v>3100</v>
      </c>
      <c r="J1271" s="6">
        <v>142</v>
      </c>
    </row>
    <row r="1272" spans="2:10" ht="13.35" customHeight="1">
      <c r="B1272" s="7" t="s">
        <v>3101</v>
      </c>
      <c r="C1272" s="19" t="str">
        <f>VLOOKUP($J1271,ASBVs!$A$2:$F$411,6,FALSE)</f>
        <v>210714</v>
      </c>
      <c r="D1272" s="20"/>
      <c r="E1272" s="20"/>
      <c r="F1272" s="7" t="s">
        <v>3102</v>
      </c>
      <c r="G1272" s="21">
        <f>VLOOKUP($J1271,ASBVs!$A$2:$G$411,7,FALSE)</f>
        <v>44680</v>
      </c>
      <c r="H1272" s="21"/>
      <c r="I1272" s="21"/>
      <c r="J1272" s="22"/>
    </row>
    <row r="1273" spans="2:10" ht="13.35" customHeight="1">
      <c r="B1273" s="8" t="s">
        <v>0</v>
      </c>
      <c r="C1273" s="9" t="s">
        <v>6</v>
      </c>
      <c r="D1273" s="9" t="s">
        <v>2667</v>
      </c>
      <c r="E1273" s="9" t="s">
        <v>2</v>
      </c>
      <c r="F1273" s="9" t="s">
        <v>1</v>
      </c>
      <c r="G1273" s="8" t="s">
        <v>3</v>
      </c>
      <c r="H1273" s="8" t="s">
        <v>4</v>
      </c>
      <c r="I1273" s="8" t="s">
        <v>5</v>
      </c>
      <c r="J1273" s="8" t="s">
        <v>7</v>
      </c>
    </row>
    <row r="1274" spans="2:10" ht="13.35" customHeight="1">
      <c r="B1274" s="10" t="str">
        <f>VLOOKUP($J1271,ASBVs!$A$2:$AE$411,9,FALSE)</f>
        <v>0.57</v>
      </c>
      <c r="C1274" s="10" t="str">
        <f>VLOOKUP($J1271,ASBVs!$A$2:$AE$411,11,FALSE)</f>
        <v>10.71</v>
      </c>
      <c r="D1274" s="10" t="str">
        <f>VLOOKUP($J1271,ASBVs!$A$2:$AE$411,13,FALSE)</f>
        <v>14.97</v>
      </c>
      <c r="E1274" s="10" t="str">
        <f>VLOOKUP($J1271,ASBVs!$A$2:$AE$411,17,FALSE)</f>
        <v>-0.38</v>
      </c>
      <c r="F1274" s="10" t="str">
        <f>VLOOKUP($J1271,ASBVs!$A$2:$AE$411,15,FALSE)</f>
        <v>2.89</v>
      </c>
      <c r="G1274" s="10" t="str">
        <f>VLOOKUP($J1271,ASBVs!$A$2:$AE$411,19,FALSE)</f>
        <v>3.68</v>
      </c>
      <c r="H1274" s="10" t="str">
        <f>VLOOKUP($J1271,ASBVs!$A$2:$AE$411,21,FALSE)</f>
        <v>-0.12</v>
      </c>
      <c r="I1274" s="10" t="str">
        <f>VLOOKUP($J1271,ASBVs!$A$2:$AE$411,23,FALSE)</f>
        <v>1.83</v>
      </c>
      <c r="J1274" s="10" t="str">
        <f>VLOOKUP($J1271,ASBVs!$A$2:$AE$411,25,FALSE)</f>
        <v>2.37</v>
      </c>
    </row>
    <row r="1275" spans="2:10" ht="13.35" customHeight="1">
      <c r="B1275" s="10" t="str">
        <f>VLOOKUP($J1271,ASBVs!$A$2:$AB$411,10,FALSE)</f>
        <v>61</v>
      </c>
      <c r="C1275" s="10" t="str">
        <f>VLOOKUP($J1271,ASBVs!$A$2:$AB$411,12,FALSE)</f>
        <v>65</v>
      </c>
      <c r="D1275" s="10" t="str">
        <f>VLOOKUP($J1271,ASBVs!$A$2:$AB$411,14,FALSE)</f>
        <v>66</v>
      </c>
      <c r="E1275" s="10" t="str">
        <f>VLOOKUP($J1271,ASBVs!$A$2:$AB$411,18,FALSE)</f>
        <v>66</v>
      </c>
      <c r="F1275" s="10" t="str">
        <f>VLOOKUP($J1271,ASBVs!$A$2:$AB$411,16,FALSE)</f>
        <v>68</v>
      </c>
      <c r="G1275" s="10" t="str">
        <f>VLOOKUP($J1271,ASBVs!$A$2:$AB$411,20,FALSE)</f>
        <v>56</v>
      </c>
      <c r="H1275" s="10" t="str">
        <f>VLOOKUP($J1271,ASBVs!$A$2:$AB$411,22,FALSE)</f>
        <v>47</v>
      </c>
      <c r="I1275" s="10" t="str">
        <f>VLOOKUP($J1271,ASBVs!$A$2:$AB$411,24,FALSE)</f>
        <v>47</v>
      </c>
      <c r="J1275" s="10" t="str">
        <f>VLOOKUP($J1271,ASBVs!$A$2:$AB$411,26,FALSE)</f>
        <v>52</v>
      </c>
    </row>
    <row r="1276" spans="2:10" ht="13.35" customHeight="1">
      <c r="B1276" s="11" t="s">
        <v>3103</v>
      </c>
      <c r="C1276" s="11" t="s">
        <v>3091</v>
      </c>
      <c r="D1276" s="11" t="s">
        <v>3104</v>
      </c>
      <c r="E1276" s="23" t="s">
        <v>2623</v>
      </c>
      <c r="F1276" s="23"/>
      <c r="G1276" s="24" t="s">
        <v>3105</v>
      </c>
      <c r="H1276" s="25"/>
      <c r="I1276" s="23" t="s">
        <v>3106</v>
      </c>
      <c r="J1276" s="23"/>
    </row>
    <row r="1277" spans="2:10" ht="13.35" customHeight="1">
      <c r="B1277" s="10" t="str">
        <f>VLOOKUP($J1271,ASBVs!$A$2:$AE$411,29,FALSE)</f>
        <v>1</v>
      </c>
      <c r="C1277" s="10" t="str">
        <f>VLOOKUP($J1271,ASBVs!$A$2:$AE$411,30,FALSE)</f>
        <v>2</v>
      </c>
      <c r="D1277" s="10" t="str">
        <f>VLOOKUP($J1271,ASBVs!$A$2:$AE$411,31,FALSE)</f>
        <v>2</v>
      </c>
      <c r="E1277" s="26" t="str">
        <f>VLOOKUP($J1271,ASBVs!$A$2:$B$411,2,FALSE)</f>
        <v xml:space="preserve">Dorset </v>
      </c>
      <c r="F1277" s="26"/>
      <c r="G1277" s="27" t="str">
        <f>VLOOKUP($J1271,ASBVs!$A$2:$AB$411,27,FALSE)</f>
        <v>147.76</v>
      </c>
      <c r="H1277" s="25"/>
      <c r="I1277" s="27" t="str">
        <f>VLOOKUP($J1271,ASBVs!$A$2:$AB$411,28,FALSE)</f>
        <v>149.99</v>
      </c>
      <c r="J1277" s="25"/>
    </row>
    <row r="1278" spans="2:10" ht="13.35" customHeight="1">
      <c r="B1278" s="28" t="s">
        <v>3107</v>
      </c>
      <c r="C1278" s="28"/>
      <c r="D1278" s="28"/>
      <c r="E1278" s="28"/>
      <c r="F1278" s="28"/>
      <c r="G1278" s="28"/>
      <c r="H1278" s="28" t="s">
        <v>3108</v>
      </c>
      <c r="I1278" s="28"/>
      <c r="J1278" s="28"/>
    </row>
    <row r="1280" spans="2:10" ht="13.35" customHeight="1">
      <c r="B1280" s="3" t="s">
        <v>3099</v>
      </c>
      <c r="C1280" s="4"/>
      <c r="D1280" s="4" t="str">
        <f>VLOOKUP($J1280,ASBVs!$A$2:$D$411,4,FALSE)</f>
        <v>220649</v>
      </c>
      <c r="E1280" s="4"/>
      <c r="F1280" s="4" t="str">
        <f>VLOOKUP($J1280,ASBVs!$A$2:$H$411,8,FALSE)</f>
        <v>Triplet</v>
      </c>
      <c r="G1280" s="29" t="str">
        <f>VLOOKUP($J1280,ASBVs!$A$2:$AF$411,32,FALSE)</f>
        <v>«««««</v>
      </c>
      <c r="H1280" s="30"/>
      <c r="I1280" s="5" t="s">
        <v>3100</v>
      </c>
      <c r="J1280" s="6">
        <v>143</v>
      </c>
    </row>
    <row r="1281" spans="2:10" ht="13.35" customHeight="1">
      <c r="B1281" s="7" t="s">
        <v>3101</v>
      </c>
      <c r="C1281" s="19" t="str">
        <f>VLOOKUP($J1280,ASBVs!$A$2:$F$411,6,FALSE)</f>
        <v>210327</v>
      </c>
      <c r="D1281" s="20"/>
      <c r="E1281" s="20"/>
      <c r="F1281" s="7" t="s">
        <v>3102</v>
      </c>
      <c r="G1281" s="21">
        <f>VLOOKUP($J1280,ASBVs!$A$2:$G$411,7,FALSE)</f>
        <v>44684</v>
      </c>
      <c r="H1281" s="21"/>
      <c r="I1281" s="21"/>
      <c r="J1281" s="22"/>
    </row>
    <row r="1282" spans="2:10" ht="13.35" customHeight="1">
      <c r="B1282" s="8" t="s">
        <v>0</v>
      </c>
      <c r="C1282" s="9" t="s">
        <v>6</v>
      </c>
      <c r="D1282" s="9" t="s">
        <v>2667</v>
      </c>
      <c r="E1282" s="9" t="s">
        <v>2</v>
      </c>
      <c r="F1282" s="9" t="s">
        <v>1</v>
      </c>
      <c r="G1282" s="8" t="s">
        <v>3</v>
      </c>
      <c r="H1282" s="8" t="s">
        <v>4</v>
      </c>
      <c r="I1282" s="8" t="s">
        <v>5</v>
      </c>
      <c r="J1282" s="8" t="s">
        <v>7</v>
      </c>
    </row>
    <row r="1283" spans="2:10" ht="13.35" customHeight="1">
      <c r="B1283" s="10" t="str">
        <f>VLOOKUP($J1280,ASBVs!$A$2:$AE$411,9,FALSE)</f>
        <v>0.79</v>
      </c>
      <c r="C1283" s="10" t="str">
        <f>VLOOKUP($J1280,ASBVs!$A$2:$AE$411,11,FALSE)</f>
        <v>11.22</v>
      </c>
      <c r="D1283" s="10" t="str">
        <f>VLOOKUP($J1280,ASBVs!$A$2:$AE$411,13,FALSE)</f>
        <v>16.42</v>
      </c>
      <c r="E1283" s="10" t="str">
        <f>VLOOKUP($J1280,ASBVs!$A$2:$AE$411,17,FALSE)</f>
        <v>-0.23</v>
      </c>
      <c r="F1283" s="10" t="str">
        <f>VLOOKUP($J1280,ASBVs!$A$2:$AE$411,15,FALSE)</f>
        <v>2.52</v>
      </c>
      <c r="G1283" s="10" t="str">
        <f>VLOOKUP($J1280,ASBVs!$A$2:$AE$411,19,FALSE)</f>
        <v>3.49</v>
      </c>
      <c r="H1283" s="10" t="str">
        <f>VLOOKUP($J1280,ASBVs!$A$2:$AE$411,21,FALSE)</f>
        <v>-0.19</v>
      </c>
      <c r="I1283" s="10" t="str">
        <f>VLOOKUP($J1280,ASBVs!$A$2:$AE$411,23,FALSE)</f>
        <v>2.23</v>
      </c>
      <c r="J1283" s="10" t="str">
        <f>VLOOKUP($J1280,ASBVs!$A$2:$AE$411,25,FALSE)</f>
        <v>2.58</v>
      </c>
    </row>
    <row r="1284" spans="2:10" ht="13.35" customHeight="1">
      <c r="B1284" s="10" t="str">
        <f>VLOOKUP($J1280,ASBVs!$A$2:$AB$411,10,FALSE)</f>
        <v>60</v>
      </c>
      <c r="C1284" s="10" t="str">
        <f>VLOOKUP($J1280,ASBVs!$A$2:$AB$411,12,FALSE)</f>
        <v>64</v>
      </c>
      <c r="D1284" s="10" t="str">
        <f>VLOOKUP($J1280,ASBVs!$A$2:$AB$411,14,FALSE)</f>
        <v>64</v>
      </c>
      <c r="E1284" s="10" t="str">
        <f>VLOOKUP($J1280,ASBVs!$A$2:$AB$411,18,FALSE)</f>
        <v>65</v>
      </c>
      <c r="F1284" s="10" t="str">
        <f>VLOOKUP($J1280,ASBVs!$A$2:$AB$411,16,FALSE)</f>
        <v>67</v>
      </c>
      <c r="G1284" s="10" t="str">
        <f>VLOOKUP($J1280,ASBVs!$A$2:$AB$411,20,FALSE)</f>
        <v>55</v>
      </c>
      <c r="H1284" s="10" t="str">
        <f>VLOOKUP($J1280,ASBVs!$A$2:$AB$411,22,FALSE)</f>
        <v>48</v>
      </c>
      <c r="I1284" s="10" t="str">
        <f>VLOOKUP($J1280,ASBVs!$A$2:$AB$411,24,FALSE)</f>
        <v>48</v>
      </c>
      <c r="J1284" s="10" t="str">
        <f>VLOOKUP($J1280,ASBVs!$A$2:$AB$411,26,FALSE)</f>
        <v>52</v>
      </c>
    </row>
    <row r="1285" spans="2:10" ht="13.35" customHeight="1">
      <c r="B1285" s="11" t="s">
        <v>3103</v>
      </c>
      <c r="C1285" s="11" t="s">
        <v>3091</v>
      </c>
      <c r="D1285" s="11" t="s">
        <v>3104</v>
      </c>
      <c r="E1285" s="23" t="s">
        <v>2623</v>
      </c>
      <c r="F1285" s="23"/>
      <c r="G1285" s="24" t="s">
        <v>3105</v>
      </c>
      <c r="H1285" s="25"/>
      <c r="I1285" s="23" t="s">
        <v>3106</v>
      </c>
      <c r="J1285" s="23"/>
    </row>
    <row r="1286" spans="2:10" ht="13.35" customHeight="1">
      <c r="B1286" s="10" t="str">
        <f>VLOOKUP($J1280,ASBVs!$A$2:$AE$411,29,FALSE)</f>
        <v>1</v>
      </c>
      <c r="C1286" s="10" t="str">
        <f>VLOOKUP($J1280,ASBVs!$A$2:$AE$411,30,FALSE)</f>
        <v>1</v>
      </c>
      <c r="D1286" s="10" t="str">
        <f>VLOOKUP($J1280,ASBVs!$A$2:$AE$411,31,FALSE)</f>
        <v>2</v>
      </c>
      <c r="E1286" s="26" t="str">
        <f>VLOOKUP($J1280,ASBVs!$A$2:$B$411,2,FALSE)</f>
        <v xml:space="preserve">Dorset </v>
      </c>
      <c r="F1286" s="26"/>
      <c r="G1286" s="27" t="str">
        <f>VLOOKUP($J1280,ASBVs!$A$2:$AB$411,27,FALSE)</f>
        <v>145.68</v>
      </c>
      <c r="H1286" s="25"/>
      <c r="I1286" s="27" t="str">
        <f>VLOOKUP($J1280,ASBVs!$A$2:$AB$411,28,FALSE)</f>
        <v>148.75</v>
      </c>
      <c r="J1286" s="25"/>
    </row>
    <row r="1287" spans="2:10" ht="13.35" customHeight="1">
      <c r="B1287" s="28" t="s">
        <v>3107</v>
      </c>
      <c r="C1287" s="28"/>
      <c r="D1287" s="28"/>
      <c r="E1287" s="28"/>
      <c r="F1287" s="28"/>
      <c r="G1287" s="28"/>
      <c r="H1287" s="28" t="s">
        <v>3108</v>
      </c>
      <c r="I1287" s="28"/>
      <c r="J1287" s="28"/>
    </row>
    <row r="1289" spans="2:10" ht="13.35" customHeight="1">
      <c r="B1289" s="3" t="s">
        <v>3099</v>
      </c>
      <c r="C1289" s="4"/>
      <c r="D1289" s="4" t="str">
        <f>VLOOKUP($J1289,ASBVs!$A$2:$D$411,4,FALSE)</f>
        <v>220798</v>
      </c>
      <c r="E1289" s="4"/>
      <c r="F1289" s="4" t="str">
        <f>VLOOKUP($J1289,ASBVs!$A$2:$H$411,8,FALSE)</f>
        <v>Single</v>
      </c>
      <c r="G1289" s="29" t="str">
        <f>VLOOKUP($J1289,ASBVs!$A$2:$AF$411,32,FALSE)</f>
        <v>«««««</v>
      </c>
      <c r="H1289" s="30"/>
      <c r="I1289" s="5" t="s">
        <v>3100</v>
      </c>
      <c r="J1289" s="6">
        <v>144</v>
      </c>
    </row>
    <row r="1290" spans="2:10" ht="13.35" customHeight="1">
      <c r="B1290" s="7" t="s">
        <v>3101</v>
      </c>
      <c r="C1290" s="19" t="str">
        <f>VLOOKUP($J1289,ASBVs!$A$2:$F$411,6,FALSE)</f>
        <v>210743</v>
      </c>
      <c r="D1290" s="20"/>
      <c r="E1290" s="20"/>
      <c r="F1290" s="7" t="s">
        <v>3102</v>
      </c>
      <c r="G1290" s="21">
        <f>VLOOKUP($J1289,ASBVs!$A$2:$G$411,7,FALSE)</f>
        <v>44689</v>
      </c>
      <c r="H1290" s="21"/>
      <c r="I1290" s="21"/>
      <c r="J1290" s="22"/>
    </row>
    <row r="1291" spans="2:10" ht="13.35" customHeight="1">
      <c r="B1291" s="8" t="s">
        <v>0</v>
      </c>
      <c r="C1291" s="9" t="s">
        <v>6</v>
      </c>
      <c r="D1291" s="9" t="s">
        <v>2667</v>
      </c>
      <c r="E1291" s="9" t="s">
        <v>2</v>
      </c>
      <c r="F1291" s="9" t="s">
        <v>1</v>
      </c>
      <c r="G1291" s="8" t="s">
        <v>3</v>
      </c>
      <c r="H1291" s="8" t="s">
        <v>4</v>
      </c>
      <c r="I1291" s="8" t="s">
        <v>5</v>
      </c>
      <c r="J1291" s="8" t="s">
        <v>7</v>
      </c>
    </row>
    <row r="1292" spans="2:10" ht="13.35" customHeight="1">
      <c r="B1292" s="10" t="str">
        <f>VLOOKUP($J1289,ASBVs!$A$2:$AE$411,9,FALSE)</f>
        <v>0.63</v>
      </c>
      <c r="C1292" s="10" t="str">
        <f>VLOOKUP($J1289,ASBVs!$A$2:$AE$411,11,FALSE)</f>
        <v>10.80</v>
      </c>
      <c r="D1292" s="10" t="str">
        <f>VLOOKUP($J1289,ASBVs!$A$2:$AE$411,13,FALSE)</f>
        <v>15.37</v>
      </c>
      <c r="E1292" s="10" t="str">
        <f>VLOOKUP($J1289,ASBVs!$A$2:$AE$411,17,FALSE)</f>
        <v>-0.29</v>
      </c>
      <c r="F1292" s="10" t="str">
        <f>VLOOKUP($J1289,ASBVs!$A$2:$AE$411,15,FALSE)</f>
        <v>2.97</v>
      </c>
      <c r="G1292" s="10" t="str">
        <f>VLOOKUP($J1289,ASBVs!$A$2:$AE$411,19,FALSE)</f>
        <v>3.86</v>
      </c>
      <c r="H1292" s="10" t="str">
        <f>VLOOKUP($J1289,ASBVs!$A$2:$AE$411,21,FALSE)</f>
        <v>0.04</v>
      </c>
      <c r="I1292" s="10" t="str">
        <f>VLOOKUP($J1289,ASBVs!$A$2:$AE$411,23,FALSE)</f>
        <v>2.08</v>
      </c>
      <c r="J1292" s="10" t="str">
        <f>VLOOKUP($J1289,ASBVs!$A$2:$AE$411,25,FALSE)</f>
        <v>2.76</v>
      </c>
    </row>
    <row r="1293" spans="2:10" ht="13.35" customHeight="1">
      <c r="B1293" s="10" t="str">
        <f>VLOOKUP($J1289,ASBVs!$A$2:$AB$411,10,FALSE)</f>
        <v>58</v>
      </c>
      <c r="C1293" s="10" t="str">
        <f>VLOOKUP($J1289,ASBVs!$A$2:$AB$411,12,FALSE)</f>
        <v>62</v>
      </c>
      <c r="D1293" s="10" t="str">
        <f>VLOOKUP($J1289,ASBVs!$A$2:$AB$411,14,FALSE)</f>
        <v>63</v>
      </c>
      <c r="E1293" s="10" t="str">
        <f>VLOOKUP($J1289,ASBVs!$A$2:$AB$411,18,FALSE)</f>
        <v>64</v>
      </c>
      <c r="F1293" s="10" t="str">
        <f>VLOOKUP($J1289,ASBVs!$A$2:$AB$411,16,FALSE)</f>
        <v>66</v>
      </c>
      <c r="G1293" s="10" t="str">
        <f>VLOOKUP($J1289,ASBVs!$A$2:$AB$411,20,FALSE)</f>
        <v>53</v>
      </c>
      <c r="H1293" s="10" t="str">
        <f>VLOOKUP($J1289,ASBVs!$A$2:$AB$411,22,FALSE)</f>
        <v>46</v>
      </c>
      <c r="I1293" s="10" t="str">
        <f>VLOOKUP($J1289,ASBVs!$A$2:$AB$411,24,FALSE)</f>
        <v>45</v>
      </c>
      <c r="J1293" s="10" t="str">
        <f>VLOOKUP($J1289,ASBVs!$A$2:$AB$411,26,FALSE)</f>
        <v>50</v>
      </c>
    </row>
    <row r="1294" spans="2:10" ht="13.35" customHeight="1">
      <c r="B1294" s="11" t="s">
        <v>3103</v>
      </c>
      <c r="C1294" s="11" t="s">
        <v>3091</v>
      </c>
      <c r="D1294" s="11" t="s">
        <v>3104</v>
      </c>
      <c r="E1294" s="23" t="s">
        <v>2623</v>
      </c>
      <c r="F1294" s="23"/>
      <c r="G1294" s="24" t="s">
        <v>3105</v>
      </c>
      <c r="H1294" s="25"/>
      <c r="I1294" s="23" t="s">
        <v>3106</v>
      </c>
      <c r="J1294" s="23"/>
    </row>
    <row r="1295" spans="2:10" ht="13.35" customHeight="1">
      <c r="B1295" s="10" t="str">
        <f>VLOOKUP($J1289,ASBVs!$A$2:$AE$411,29,FALSE)</f>
        <v>3</v>
      </c>
      <c r="C1295" s="10" t="str">
        <f>VLOOKUP($J1289,ASBVs!$A$2:$AE$411,30,FALSE)</f>
        <v>1</v>
      </c>
      <c r="D1295" s="10" t="str">
        <f>VLOOKUP($J1289,ASBVs!$A$2:$AE$411,31,FALSE)</f>
        <v>3</v>
      </c>
      <c r="E1295" s="26" t="str">
        <f>VLOOKUP($J1289,ASBVs!$A$2:$B$411,2,FALSE)</f>
        <v xml:space="preserve">Dorset </v>
      </c>
      <c r="F1295" s="26"/>
      <c r="G1295" s="27" t="str">
        <f>VLOOKUP($J1289,ASBVs!$A$2:$AB$411,27,FALSE)</f>
        <v>148.11</v>
      </c>
      <c r="H1295" s="25"/>
      <c r="I1295" s="27" t="str">
        <f>VLOOKUP($J1289,ASBVs!$A$2:$AB$411,28,FALSE)</f>
        <v>148.59</v>
      </c>
      <c r="J1295" s="25"/>
    </row>
    <row r="1296" spans="2:10" ht="13.35" customHeight="1">
      <c r="B1296" s="28" t="s">
        <v>3107</v>
      </c>
      <c r="C1296" s="28"/>
      <c r="D1296" s="28"/>
      <c r="E1296" s="28"/>
      <c r="F1296" s="28"/>
      <c r="G1296" s="28"/>
      <c r="H1296" s="28" t="s">
        <v>3108</v>
      </c>
      <c r="I1296" s="28"/>
      <c r="J1296" s="28"/>
    </row>
    <row r="1298" spans="2:10" ht="13.35" customHeight="1">
      <c r="B1298" s="3" t="s">
        <v>3099</v>
      </c>
      <c r="C1298" s="4"/>
      <c r="D1298" s="4" t="str">
        <f>VLOOKUP($J1298,ASBVs!$A$2:$D$411,4,FALSE)</f>
        <v>220423</v>
      </c>
      <c r="E1298" s="4"/>
      <c r="F1298" s="4" t="str">
        <f>VLOOKUP($J1298,ASBVs!$A$2:$H$411,8,FALSE)</f>
        <v>Twin</v>
      </c>
      <c r="G1298" s="29"/>
      <c r="H1298" s="30"/>
      <c r="I1298" s="5" t="s">
        <v>3100</v>
      </c>
      <c r="J1298" s="6">
        <v>145</v>
      </c>
    </row>
    <row r="1299" spans="2:10" ht="13.35" customHeight="1">
      <c r="B1299" s="7" t="s">
        <v>3101</v>
      </c>
      <c r="C1299" s="19" t="str">
        <f>VLOOKUP($J1298,ASBVs!$A$2:$F$411,6,FALSE)</f>
        <v>200887</v>
      </c>
      <c r="D1299" s="20"/>
      <c r="E1299" s="20"/>
      <c r="F1299" s="7" t="s">
        <v>3102</v>
      </c>
      <c r="G1299" s="21">
        <f>VLOOKUP($J1298,ASBVs!$A$2:$G$411,7,FALSE)</f>
        <v>44681</v>
      </c>
      <c r="H1299" s="21"/>
      <c r="I1299" s="21"/>
      <c r="J1299" s="22"/>
    </row>
    <row r="1300" spans="2:10" ht="13.35" customHeight="1">
      <c r="B1300" s="8" t="s">
        <v>0</v>
      </c>
      <c r="C1300" s="9" t="s">
        <v>6</v>
      </c>
      <c r="D1300" s="9" t="s">
        <v>2667</v>
      </c>
      <c r="E1300" s="9" t="s">
        <v>2</v>
      </c>
      <c r="F1300" s="9" t="s">
        <v>1</v>
      </c>
      <c r="G1300" s="8" t="s">
        <v>3</v>
      </c>
      <c r="H1300" s="8" t="s">
        <v>4</v>
      </c>
      <c r="I1300" s="8" t="s">
        <v>5</v>
      </c>
      <c r="J1300" s="8" t="s">
        <v>7</v>
      </c>
    </row>
    <row r="1301" spans="2:10" ht="13.35" customHeight="1">
      <c r="B1301" s="10" t="str">
        <f>VLOOKUP($J1298,ASBVs!$A$2:$AE$411,9,FALSE)</f>
        <v>0.59</v>
      </c>
      <c r="C1301" s="10" t="str">
        <f>VLOOKUP($J1298,ASBVs!$A$2:$AE$411,11,FALSE)</f>
        <v>10.05</v>
      </c>
      <c r="D1301" s="10" t="str">
        <f>VLOOKUP($J1298,ASBVs!$A$2:$AE$411,13,FALSE)</f>
        <v>14.09</v>
      </c>
      <c r="E1301" s="10" t="str">
        <f>VLOOKUP($J1298,ASBVs!$A$2:$AE$411,17,FALSE)</f>
        <v>-1.05</v>
      </c>
      <c r="F1301" s="10" t="str">
        <f>VLOOKUP($J1298,ASBVs!$A$2:$AE$411,15,FALSE)</f>
        <v>2.72</v>
      </c>
      <c r="G1301" s="10" t="str">
        <f>VLOOKUP($J1298,ASBVs!$A$2:$AE$411,19,FALSE)</f>
        <v>4.29</v>
      </c>
      <c r="H1301" s="10" t="str">
        <f>VLOOKUP($J1298,ASBVs!$A$2:$AE$411,21,FALSE)</f>
        <v>-0.67</v>
      </c>
      <c r="I1301" s="10" t="str">
        <f>VLOOKUP($J1298,ASBVs!$A$2:$AE$411,23,FALSE)</f>
        <v>3.13</v>
      </c>
      <c r="J1301" s="10" t="str">
        <f>VLOOKUP($J1298,ASBVs!$A$2:$AE$411,25,FALSE)</f>
        <v>2.48</v>
      </c>
    </row>
    <row r="1302" spans="2:10" ht="13.35" customHeight="1">
      <c r="B1302" s="10" t="str">
        <f>VLOOKUP($J1298,ASBVs!$A$2:$AB$411,10,FALSE)</f>
        <v>61</v>
      </c>
      <c r="C1302" s="10" t="str">
        <f>VLOOKUP($J1298,ASBVs!$A$2:$AB$411,12,FALSE)</f>
        <v>66</v>
      </c>
      <c r="D1302" s="10" t="str">
        <f>VLOOKUP($J1298,ASBVs!$A$2:$AB$411,14,FALSE)</f>
        <v>66</v>
      </c>
      <c r="E1302" s="10" t="str">
        <f>VLOOKUP($J1298,ASBVs!$A$2:$AB$411,18,FALSE)</f>
        <v>67</v>
      </c>
      <c r="F1302" s="10" t="str">
        <f>VLOOKUP($J1298,ASBVs!$A$2:$AB$411,16,FALSE)</f>
        <v>69</v>
      </c>
      <c r="G1302" s="10" t="str">
        <f>VLOOKUP($J1298,ASBVs!$A$2:$AB$411,20,FALSE)</f>
        <v>57</v>
      </c>
      <c r="H1302" s="10" t="str">
        <f>VLOOKUP($J1298,ASBVs!$A$2:$AB$411,22,FALSE)</f>
        <v>49</v>
      </c>
      <c r="I1302" s="10" t="str">
        <f>VLOOKUP($J1298,ASBVs!$A$2:$AB$411,24,FALSE)</f>
        <v>47</v>
      </c>
      <c r="J1302" s="10" t="str">
        <f>VLOOKUP($J1298,ASBVs!$A$2:$AB$411,26,FALSE)</f>
        <v>52</v>
      </c>
    </row>
    <row r="1303" spans="2:10" ht="13.35" customHeight="1">
      <c r="B1303" s="11" t="s">
        <v>3103</v>
      </c>
      <c r="C1303" s="11" t="s">
        <v>3091</v>
      </c>
      <c r="D1303" s="11" t="s">
        <v>3104</v>
      </c>
      <c r="E1303" s="23" t="s">
        <v>2623</v>
      </c>
      <c r="F1303" s="23"/>
      <c r="G1303" s="24" t="s">
        <v>3105</v>
      </c>
      <c r="H1303" s="25"/>
      <c r="I1303" s="23" t="s">
        <v>3106</v>
      </c>
      <c r="J1303" s="23"/>
    </row>
    <row r="1304" spans="2:10" ht="13.35" customHeight="1">
      <c r="B1304" s="10" t="str">
        <f>VLOOKUP($J1298,ASBVs!$A$2:$AE$411,29,FALSE)</f>
        <v>2</v>
      </c>
      <c r="C1304" s="10" t="str">
        <f>VLOOKUP($J1298,ASBVs!$A$2:$AE$411,30,FALSE)</f>
        <v>1</v>
      </c>
      <c r="D1304" s="10" t="str">
        <f>VLOOKUP($J1298,ASBVs!$A$2:$AE$411,31,FALSE)</f>
        <v>3</v>
      </c>
      <c r="E1304" s="26" t="str">
        <f>VLOOKUP($J1298,ASBVs!$A$2:$B$411,2,FALSE)</f>
        <v xml:space="preserve">Dorset </v>
      </c>
      <c r="F1304" s="26"/>
      <c r="G1304" s="27" t="str">
        <f>VLOOKUP($J1298,ASBVs!$A$2:$AB$411,27,FALSE)</f>
        <v>140.23</v>
      </c>
      <c r="H1304" s="25"/>
      <c r="I1304" s="27" t="str">
        <f>VLOOKUP($J1298,ASBVs!$A$2:$AB$411,28,FALSE)</f>
        <v>148.54</v>
      </c>
      <c r="J1304" s="25"/>
    </row>
    <row r="1305" spans="2:10" ht="13.35" customHeight="1">
      <c r="B1305" s="28" t="s">
        <v>3107</v>
      </c>
      <c r="C1305" s="28"/>
      <c r="D1305" s="28"/>
      <c r="E1305" s="28"/>
      <c r="F1305" s="28"/>
      <c r="G1305" s="28"/>
      <c r="H1305" s="28" t="s">
        <v>3108</v>
      </c>
      <c r="I1305" s="28"/>
      <c r="J1305" s="28"/>
    </row>
    <row r="1307" spans="2:10" ht="13.35" customHeight="1">
      <c r="B1307" s="3" t="s">
        <v>3099</v>
      </c>
      <c r="C1307" s="4"/>
      <c r="D1307" s="4" t="str">
        <f>VLOOKUP($J1307,ASBVs!$A$2:$D$411,4,FALSE)</f>
        <v>220078</v>
      </c>
      <c r="E1307" s="4"/>
      <c r="F1307" s="4" t="str">
        <f>VLOOKUP($J1307,ASBVs!$A$2:$H$411,8,FALSE)</f>
        <v>Single</v>
      </c>
      <c r="G1307" s="29"/>
      <c r="H1307" s="30"/>
      <c r="I1307" s="5" t="s">
        <v>3100</v>
      </c>
      <c r="J1307" s="6">
        <v>146</v>
      </c>
    </row>
    <row r="1308" spans="2:10" ht="13.35" customHeight="1">
      <c r="B1308" s="7" t="s">
        <v>3101</v>
      </c>
      <c r="C1308" s="19" t="str">
        <f>VLOOKUP($J1307,ASBVs!$A$2:$F$411,6,FALSE)</f>
        <v>210037</v>
      </c>
      <c r="D1308" s="20"/>
      <c r="E1308" s="20"/>
      <c r="F1308" s="7" t="s">
        <v>3102</v>
      </c>
      <c r="G1308" s="21">
        <f>VLOOKUP($J1307,ASBVs!$A$2:$G$411,7,FALSE)</f>
        <v>44676</v>
      </c>
      <c r="H1308" s="21"/>
      <c r="I1308" s="21"/>
      <c r="J1308" s="22"/>
    </row>
    <row r="1309" spans="2:10" ht="13.35" customHeight="1">
      <c r="B1309" s="8" t="s">
        <v>0</v>
      </c>
      <c r="C1309" s="9" t="s">
        <v>6</v>
      </c>
      <c r="D1309" s="9" t="s">
        <v>2667</v>
      </c>
      <c r="E1309" s="9" t="s">
        <v>2</v>
      </c>
      <c r="F1309" s="9" t="s">
        <v>1</v>
      </c>
      <c r="G1309" s="8" t="s">
        <v>3</v>
      </c>
      <c r="H1309" s="8" t="s">
        <v>4</v>
      </c>
      <c r="I1309" s="8" t="s">
        <v>5</v>
      </c>
      <c r="J1309" s="8" t="s">
        <v>7</v>
      </c>
    </row>
    <row r="1310" spans="2:10" ht="13.35" customHeight="1">
      <c r="B1310" s="10" t="str">
        <f>VLOOKUP($J1307,ASBVs!$A$2:$AE$411,9,FALSE)</f>
        <v>0.37</v>
      </c>
      <c r="C1310" s="10" t="str">
        <f>VLOOKUP($J1307,ASBVs!$A$2:$AE$411,11,FALSE)</f>
        <v>9.41</v>
      </c>
      <c r="D1310" s="10" t="str">
        <f>VLOOKUP($J1307,ASBVs!$A$2:$AE$411,13,FALSE)</f>
        <v>13.63</v>
      </c>
      <c r="E1310" s="10" t="str">
        <f>VLOOKUP($J1307,ASBVs!$A$2:$AE$411,17,FALSE)</f>
        <v>-0.57</v>
      </c>
      <c r="F1310" s="10" t="str">
        <f>VLOOKUP($J1307,ASBVs!$A$2:$AE$411,15,FALSE)</f>
        <v>3.17</v>
      </c>
      <c r="G1310" s="10" t="str">
        <f>VLOOKUP($J1307,ASBVs!$A$2:$AE$411,19,FALSE)</f>
        <v>3.99</v>
      </c>
      <c r="H1310" s="10" t="str">
        <f>VLOOKUP($J1307,ASBVs!$A$2:$AE$411,21,FALSE)</f>
        <v>-0.46</v>
      </c>
      <c r="I1310" s="10" t="str">
        <f>VLOOKUP($J1307,ASBVs!$A$2:$AE$411,23,FALSE)</f>
        <v>2.20</v>
      </c>
      <c r="J1310" s="10" t="str">
        <f>VLOOKUP($J1307,ASBVs!$A$2:$AE$411,25,FALSE)</f>
        <v>2.76</v>
      </c>
    </row>
    <row r="1311" spans="2:10" ht="13.35" customHeight="1">
      <c r="B1311" s="10" t="str">
        <f>VLOOKUP($J1307,ASBVs!$A$2:$AB$411,10,FALSE)</f>
        <v>60</v>
      </c>
      <c r="C1311" s="10" t="str">
        <f>VLOOKUP($J1307,ASBVs!$A$2:$AB$411,12,FALSE)</f>
        <v>64</v>
      </c>
      <c r="D1311" s="10" t="str">
        <f>VLOOKUP($J1307,ASBVs!$A$2:$AB$411,14,FALSE)</f>
        <v>65</v>
      </c>
      <c r="E1311" s="10" t="str">
        <f>VLOOKUP($J1307,ASBVs!$A$2:$AB$411,18,FALSE)</f>
        <v>66</v>
      </c>
      <c r="F1311" s="10" t="str">
        <f>VLOOKUP($J1307,ASBVs!$A$2:$AB$411,16,FALSE)</f>
        <v>68</v>
      </c>
      <c r="G1311" s="10" t="str">
        <f>VLOOKUP($J1307,ASBVs!$A$2:$AB$411,20,FALSE)</f>
        <v>55</v>
      </c>
      <c r="H1311" s="10" t="str">
        <f>VLOOKUP($J1307,ASBVs!$A$2:$AB$411,22,FALSE)</f>
        <v>47</v>
      </c>
      <c r="I1311" s="10" t="str">
        <f>VLOOKUP($J1307,ASBVs!$A$2:$AB$411,24,FALSE)</f>
        <v>46</v>
      </c>
      <c r="J1311" s="10" t="str">
        <f>VLOOKUP($J1307,ASBVs!$A$2:$AB$411,26,FALSE)</f>
        <v>51</v>
      </c>
    </row>
    <row r="1312" spans="2:10" ht="13.35" customHeight="1">
      <c r="B1312" s="11" t="s">
        <v>3103</v>
      </c>
      <c r="C1312" s="11" t="s">
        <v>3091</v>
      </c>
      <c r="D1312" s="11" t="s">
        <v>3104</v>
      </c>
      <c r="E1312" s="23" t="s">
        <v>2623</v>
      </c>
      <c r="F1312" s="23"/>
      <c r="G1312" s="24" t="s">
        <v>3105</v>
      </c>
      <c r="H1312" s="25"/>
      <c r="I1312" s="23" t="s">
        <v>3106</v>
      </c>
      <c r="J1312" s="23"/>
    </row>
    <row r="1313" spans="2:10" ht="13.35" customHeight="1">
      <c r="B1313" s="10" t="str">
        <f>VLOOKUP($J1307,ASBVs!$A$2:$AE$411,29,FALSE)</f>
        <v>2</v>
      </c>
      <c r="C1313" s="10" t="str">
        <f>VLOOKUP($J1307,ASBVs!$A$2:$AE$411,30,FALSE)</f>
        <v>2</v>
      </c>
      <c r="D1313" s="10" t="str">
        <f>VLOOKUP($J1307,ASBVs!$A$2:$AE$411,31,FALSE)</f>
        <v>3</v>
      </c>
      <c r="E1313" s="26" t="str">
        <f>VLOOKUP($J1307,ASBVs!$A$2:$B$411,2,FALSE)</f>
        <v xml:space="preserve">Dorset </v>
      </c>
      <c r="F1313" s="26"/>
      <c r="G1313" s="27" t="str">
        <f>VLOOKUP($J1307,ASBVs!$A$2:$AB$411,27,FALSE)</f>
        <v>142.55</v>
      </c>
      <c r="H1313" s="25"/>
      <c r="I1313" s="27" t="str">
        <f>VLOOKUP($J1307,ASBVs!$A$2:$AB$411,28,FALSE)</f>
        <v>148.46</v>
      </c>
      <c r="J1313" s="25"/>
    </row>
    <row r="1314" spans="2:10" ht="13.35" customHeight="1">
      <c r="B1314" s="28" t="s">
        <v>3107</v>
      </c>
      <c r="C1314" s="28"/>
      <c r="D1314" s="28"/>
      <c r="E1314" s="28"/>
      <c r="F1314" s="28"/>
      <c r="G1314" s="28"/>
      <c r="H1314" s="28" t="s">
        <v>3108</v>
      </c>
      <c r="I1314" s="28"/>
      <c r="J1314" s="28"/>
    </row>
    <row r="1316" spans="2:10" ht="13.35" customHeight="1">
      <c r="B1316" s="3" t="s">
        <v>3099</v>
      </c>
      <c r="C1316" s="4"/>
      <c r="D1316" s="4" t="str">
        <f>VLOOKUP($J1316,ASBVs!$A$2:$D$411,4,FALSE)</f>
        <v>220013</v>
      </c>
      <c r="E1316" s="4"/>
      <c r="F1316" s="4" t="str">
        <f>VLOOKUP($J1316,ASBVs!$A$2:$H$411,8,FALSE)</f>
        <v>Single</v>
      </c>
      <c r="G1316" s="29" t="str">
        <f>VLOOKUP($J1316,ASBVs!$A$2:$AF$411,32,FALSE)</f>
        <v>«««««</v>
      </c>
      <c r="H1316" s="30"/>
      <c r="I1316" s="5" t="s">
        <v>3100</v>
      </c>
      <c r="J1316" s="6">
        <v>147</v>
      </c>
    </row>
    <row r="1317" spans="2:10" ht="13.35" customHeight="1">
      <c r="B1317" s="7" t="s">
        <v>3101</v>
      </c>
      <c r="C1317" s="19" t="str">
        <f>VLOOKUP($J1316,ASBVs!$A$2:$F$411,6,FALSE)</f>
        <v>210613</v>
      </c>
      <c r="D1317" s="20"/>
      <c r="E1317" s="20"/>
      <c r="F1317" s="7" t="s">
        <v>3102</v>
      </c>
      <c r="G1317" s="21">
        <f>VLOOKUP($J1316,ASBVs!$A$2:$G$411,7,FALSE)</f>
        <v>44674</v>
      </c>
      <c r="H1317" s="21"/>
      <c r="I1317" s="21"/>
      <c r="J1317" s="22"/>
    </row>
    <row r="1318" spans="2:10" ht="13.35" customHeight="1">
      <c r="B1318" s="8" t="s">
        <v>0</v>
      </c>
      <c r="C1318" s="9" t="s">
        <v>6</v>
      </c>
      <c r="D1318" s="9" t="s">
        <v>2667</v>
      </c>
      <c r="E1318" s="9" t="s">
        <v>2</v>
      </c>
      <c r="F1318" s="9" t="s">
        <v>1</v>
      </c>
      <c r="G1318" s="8" t="s">
        <v>3</v>
      </c>
      <c r="H1318" s="8" t="s">
        <v>4</v>
      </c>
      <c r="I1318" s="8" t="s">
        <v>5</v>
      </c>
      <c r="J1318" s="8" t="s">
        <v>7</v>
      </c>
    </row>
    <row r="1319" spans="2:10" ht="13.35" customHeight="1">
      <c r="B1319" s="10" t="str">
        <f>VLOOKUP($J1316,ASBVs!$A$2:$AE$411,9,FALSE)</f>
        <v>0.40</v>
      </c>
      <c r="C1319" s="10" t="str">
        <f>VLOOKUP($J1316,ASBVs!$A$2:$AE$411,11,FALSE)</f>
        <v>9.11</v>
      </c>
      <c r="D1319" s="10" t="str">
        <f>VLOOKUP($J1316,ASBVs!$A$2:$AE$411,13,FALSE)</f>
        <v>13.91</v>
      </c>
      <c r="E1319" s="10" t="str">
        <f>VLOOKUP($J1316,ASBVs!$A$2:$AE$411,17,FALSE)</f>
        <v>0.65</v>
      </c>
      <c r="F1319" s="10" t="str">
        <f>VLOOKUP($J1316,ASBVs!$A$2:$AE$411,15,FALSE)</f>
        <v>3.24</v>
      </c>
      <c r="G1319" s="10" t="str">
        <f>VLOOKUP($J1316,ASBVs!$A$2:$AE$411,19,FALSE)</f>
        <v>2.40</v>
      </c>
      <c r="H1319" s="10" t="str">
        <f>VLOOKUP($J1316,ASBVs!$A$2:$AE$411,21,FALSE)</f>
        <v>0.10</v>
      </c>
      <c r="I1319" s="10" t="str">
        <f>VLOOKUP($J1316,ASBVs!$A$2:$AE$411,23,FALSE)</f>
        <v>0.21</v>
      </c>
      <c r="J1319" s="10" t="str">
        <f>VLOOKUP($J1316,ASBVs!$A$2:$AE$411,25,FALSE)</f>
        <v>2.56</v>
      </c>
    </row>
    <row r="1320" spans="2:10" ht="13.35" customHeight="1">
      <c r="B1320" s="10" t="str">
        <f>VLOOKUP($J1316,ASBVs!$A$2:$AB$411,10,FALSE)</f>
        <v>67</v>
      </c>
      <c r="C1320" s="10" t="str">
        <f>VLOOKUP($J1316,ASBVs!$A$2:$AB$411,12,FALSE)</f>
        <v>69</v>
      </c>
      <c r="D1320" s="10" t="str">
        <f>VLOOKUP($J1316,ASBVs!$A$2:$AB$411,14,FALSE)</f>
        <v>68</v>
      </c>
      <c r="E1320" s="10" t="str">
        <f>VLOOKUP($J1316,ASBVs!$A$2:$AB$411,18,FALSE)</f>
        <v>67</v>
      </c>
      <c r="F1320" s="10" t="str">
        <f>VLOOKUP($J1316,ASBVs!$A$2:$AB$411,16,FALSE)</f>
        <v>68</v>
      </c>
      <c r="G1320" s="10" t="str">
        <f>VLOOKUP($J1316,ASBVs!$A$2:$AB$411,20,FALSE)</f>
        <v>61</v>
      </c>
      <c r="H1320" s="10" t="str">
        <f>VLOOKUP($J1316,ASBVs!$A$2:$AB$411,22,FALSE)</f>
        <v>55</v>
      </c>
      <c r="I1320" s="10" t="str">
        <f>VLOOKUP($J1316,ASBVs!$A$2:$AB$411,24,FALSE)</f>
        <v>55</v>
      </c>
      <c r="J1320" s="10" t="str">
        <f>VLOOKUP($J1316,ASBVs!$A$2:$AB$411,26,FALSE)</f>
        <v>58</v>
      </c>
    </row>
    <row r="1321" spans="2:10" ht="13.35" customHeight="1">
      <c r="B1321" s="11" t="s">
        <v>3103</v>
      </c>
      <c r="C1321" s="11" t="s">
        <v>3091</v>
      </c>
      <c r="D1321" s="11" t="s">
        <v>3104</v>
      </c>
      <c r="E1321" s="23" t="s">
        <v>2623</v>
      </c>
      <c r="F1321" s="23"/>
      <c r="G1321" s="24" t="s">
        <v>3105</v>
      </c>
      <c r="H1321" s="25"/>
      <c r="I1321" s="23" t="s">
        <v>3106</v>
      </c>
      <c r="J1321" s="23"/>
    </row>
    <row r="1322" spans="2:10" ht="13.35" customHeight="1">
      <c r="B1322" s="10" t="str">
        <f>VLOOKUP($J1316,ASBVs!$A$2:$AE$411,29,FALSE)</f>
        <v>2</v>
      </c>
      <c r="C1322" s="10" t="str">
        <f>VLOOKUP($J1316,ASBVs!$A$2:$AE$411,30,FALSE)</f>
        <v>2</v>
      </c>
      <c r="D1322" s="10" t="str">
        <f>VLOOKUP($J1316,ASBVs!$A$2:$AE$411,31,FALSE)</f>
        <v>2</v>
      </c>
      <c r="E1322" s="26" t="str">
        <f>VLOOKUP($J1316,ASBVs!$A$2:$B$411,2,FALSE)</f>
        <v xml:space="preserve">Dorset </v>
      </c>
      <c r="F1322" s="26"/>
      <c r="G1322" s="27" t="str">
        <f>VLOOKUP($J1316,ASBVs!$A$2:$AB$411,27,FALSE)</f>
        <v>148.57</v>
      </c>
      <c r="H1322" s="25"/>
      <c r="I1322" s="27" t="str">
        <f>VLOOKUP($J1316,ASBVs!$A$2:$AB$411,28,FALSE)</f>
        <v>148.39</v>
      </c>
      <c r="J1322" s="25"/>
    </row>
    <row r="1323" spans="2:10" ht="13.35" customHeight="1">
      <c r="B1323" s="28" t="s">
        <v>3107</v>
      </c>
      <c r="C1323" s="28"/>
      <c r="D1323" s="28"/>
      <c r="E1323" s="28"/>
      <c r="F1323" s="28"/>
      <c r="G1323" s="28"/>
      <c r="H1323" s="28" t="s">
        <v>3108</v>
      </c>
      <c r="I1323" s="28"/>
      <c r="J1323" s="28"/>
    </row>
    <row r="1325" spans="2:10" ht="13.35" customHeight="1">
      <c r="B1325" s="3" t="s">
        <v>3099</v>
      </c>
      <c r="C1325" s="4"/>
      <c r="D1325" s="4" t="str">
        <f>VLOOKUP($J1325,ASBVs!$A$2:$D$411,4,FALSE)</f>
        <v>220242</v>
      </c>
      <c r="E1325" s="4"/>
      <c r="F1325" s="4" t="str">
        <f>VLOOKUP($J1325,ASBVs!$A$2:$H$411,8,FALSE)</f>
        <v>Twin</v>
      </c>
      <c r="G1325" s="29"/>
      <c r="H1325" s="30"/>
      <c r="I1325" s="5" t="s">
        <v>3100</v>
      </c>
      <c r="J1325" s="6">
        <v>148</v>
      </c>
    </row>
    <row r="1326" spans="2:10" ht="13.35" customHeight="1">
      <c r="B1326" s="7" t="s">
        <v>3101</v>
      </c>
      <c r="C1326" s="19" t="str">
        <f>VLOOKUP($J1325,ASBVs!$A$2:$F$411,6,FALSE)</f>
        <v>211199</v>
      </c>
      <c r="D1326" s="20"/>
      <c r="E1326" s="20"/>
      <c r="F1326" s="7" t="s">
        <v>3102</v>
      </c>
      <c r="G1326" s="21">
        <f>VLOOKUP($J1325,ASBVs!$A$2:$G$411,7,FALSE)</f>
        <v>44681</v>
      </c>
      <c r="H1326" s="21"/>
      <c r="I1326" s="21"/>
      <c r="J1326" s="22"/>
    </row>
    <row r="1327" spans="2:10" ht="13.35" customHeight="1">
      <c r="B1327" s="8" t="s">
        <v>0</v>
      </c>
      <c r="C1327" s="9" t="s">
        <v>6</v>
      </c>
      <c r="D1327" s="9" t="s">
        <v>2667</v>
      </c>
      <c r="E1327" s="9" t="s">
        <v>2</v>
      </c>
      <c r="F1327" s="9" t="s">
        <v>1</v>
      </c>
      <c r="G1327" s="8" t="s">
        <v>3</v>
      </c>
      <c r="H1327" s="8" t="s">
        <v>4</v>
      </c>
      <c r="I1327" s="8" t="s">
        <v>5</v>
      </c>
      <c r="J1327" s="8" t="s">
        <v>7</v>
      </c>
    </row>
    <row r="1328" spans="2:10" ht="13.35" customHeight="1">
      <c r="B1328" s="10" t="str">
        <f>VLOOKUP($J1325,ASBVs!$A$2:$AE$411,9,FALSE)</f>
        <v>0.53</v>
      </c>
      <c r="C1328" s="10" t="str">
        <f>VLOOKUP($J1325,ASBVs!$A$2:$AE$411,11,FALSE)</f>
        <v>10.25</v>
      </c>
      <c r="D1328" s="10" t="str">
        <f>VLOOKUP($J1325,ASBVs!$A$2:$AE$411,13,FALSE)</f>
        <v>15.35</v>
      </c>
      <c r="E1328" s="10" t="str">
        <f>VLOOKUP($J1325,ASBVs!$A$2:$AE$411,17,FALSE)</f>
        <v>-0.03</v>
      </c>
      <c r="F1328" s="10" t="str">
        <f>VLOOKUP($J1325,ASBVs!$A$2:$AE$411,15,FALSE)</f>
        <v>3.25</v>
      </c>
      <c r="G1328" s="10" t="str">
        <f>VLOOKUP($J1325,ASBVs!$A$2:$AE$411,19,FALSE)</f>
        <v>3.62</v>
      </c>
      <c r="H1328" s="10" t="str">
        <f>VLOOKUP($J1325,ASBVs!$A$2:$AE$411,21,FALSE)</f>
        <v>-0.39</v>
      </c>
      <c r="I1328" s="10" t="str">
        <f>VLOOKUP($J1325,ASBVs!$A$2:$AE$411,23,FALSE)</f>
        <v>2.29</v>
      </c>
      <c r="J1328" s="10" t="str">
        <f>VLOOKUP($J1325,ASBVs!$A$2:$AE$411,25,FALSE)</f>
        <v>2.84</v>
      </c>
    </row>
    <row r="1329" spans="2:10" ht="13.35" customHeight="1">
      <c r="B1329" s="10" t="str">
        <f>VLOOKUP($J1325,ASBVs!$A$2:$AB$411,10,FALSE)</f>
        <v>57</v>
      </c>
      <c r="C1329" s="10" t="str">
        <f>VLOOKUP($J1325,ASBVs!$A$2:$AB$411,12,FALSE)</f>
        <v>62</v>
      </c>
      <c r="D1329" s="10" t="str">
        <f>VLOOKUP($J1325,ASBVs!$A$2:$AB$411,14,FALSE)</f>
        <v>62</v>
      </c>
      <c r="E1329" s="10" t="str">
        <f>VLOOKUP($J1325,ASBVs!$A$2:$AB$411,18,FALSE)</f>
        <v>63</v>
      </c>
      <c r="F1329" s="10" t="str">
        <f>VLOOKUP($J1325,ASBVs!$A$2:$AB$411,16,FALSE)</f>
        <v>65</v>
      </c>
      <c r="G1329" s="10" t="str">
        <f>VLOOKUP($J1325,ASBVs!$A$2:$AB$411,20,FALSE)</f>
        <v>53</v>
      </c>
      <c r="H1329" s="10" t="str">
        <f>VLOOKUP($J1325,ASBVs!$A$2:$AB$411,22,FALSE)</f>
        <v>44</v>
      </c>
      <c r="I1329" s="10" t="str">
        <f>VLOOKUP($J1325,ASBVs!$A$2:$AB$411,24,FALSE)</f>
        <v>44</v>
      </c>
      <c r="J1329" s="10" t="str">
        <f>VLOOKUP($J1325,ASBVs!$A$2:$AB$411,26,FALSE)</f>
        <v>49</v>
      </c>
    </row>
    <row r="1330" spans="2:10" ht="13.35" customHeight="1">
      <c r="B1330" s="11" t="s">
        <v>3103</v>
      </c>
      <c r="C1330" s="11" t="s">
        <v>3091</v>
      </c>
      <c r="D1330" s="11" t="s">
        <v>3104</v>
      </c>
      <c r="E1330" s="23" t="s">
        <v>2623</v>
      </c>
      <c r="F1330" s="23"/>
      <c r="G1330" s="24" t="s">
        <v>3105</v>
      </c>
      <c r="H1330" s="25"/>
      <c r="I1330" s="23" t="s">
        <v>3106</v>
      </c>
      <c r="J1330" s="23"/>
    </row>
    <row r="1331" spans="2:10" ht="13.35" customHeight="1">
      <c r="B1331" s="10" t="str">
        <f>VLOOKUP($J1325,ASBVs!$A$2:$AE$411,29,FALSE)</f>
        <v>2</v>
      </c>
      <c r="C1331" s="10" t="str">
        <f>VLOOKUP($J1325,ASBVs!$A$2:$AE$411,30,FALSE)</f>
        <v>1</v>
      </c>
      <c r="D1331" s="10" t="str">
        <f>VLOOKUP($J1325,ASBVs!$A$2:$AE$411,31,FALSE)</f>
        <v>2</v>
      </c>
      <c r="E1331" s="26" t="str">
        <f>VLOOKUP($J1325,ASBVs!$A$2:$B$411,2,FALSE)</f>
        <v xml:space="preserve">Dorset </v>
      </c>
      <c r="F1331" s="26"/>
      <c r="G1331" s="27" t="str">
        <f>VLOOKUP($J1325,ASBVs!$A$2:$AB$411,27,FALSE)</f>
        <v>142.75</v>
      </c>
      <c r="H1331" s="25"/>
      <c r="I1331" s="27" t="str">
        <f>VLOOKUP($J1325,ASBVs!$A$2:$AB$411,28,FALSE)</f>
        <v>148.05</v>
      </c>
      <c r="J1331" s="25"/>
    </row>
    <row r="1332" spans="2:10" ht="13.35" customHeight="1">
      <c r="B1332" s="28" t="s">
        <v>3107</v>
      </c>
      <c r="C1332" s="28"/>
      <c r="D1332" s="28"/>
      <c r="E1332" s="28"/>
      <c r="F1332" s="28"/>
      <c r="G1332" s="28"/>
      <c r="H1332" s="28" t="s">
        <v>3108</v>
      </c>
      <c r="I1332" s="28"/>
      <c r="J1332" s="28"/>
    </row>
    <row r="1334" spans="2:10" ht="13.35" customHeight="1">
      <c r="B1334" s="3" t="s">
        <v>3099</v>
      </c>
      <c r="C1334" s="4"/>
      <c r="D1334" s="4" t="str">
        <f>VLOOKUP($J1334,ASBVs!$A$2:$D$411,4,FALSE)</f>
        <v>220317</v>
      </c>
      <c r="E1334" s="4"/>
      <c r="F1334" s="4" t="str">
        <f>VLOOKUP($J1334,ASBVs!$A$2:$H$411,8,FALSE)</f>
        <v>Single</v>
      </c>
      <c r="G1334" s="29"/>
      <c r="H1334" s="30"/>
      <c r="I1334" s="5" t="s">
        <v>3100</v>
      </c>
      <c r="J1334" s="6">
        <v>149</v>
      </c>
    </row>
    <row r="1335" spans="2:10" ht="13.35" customHeight="1">
      <c r="B1335" s="7" t="s">
        <v>3101</v>
      </c>
      <c r="C1335" s="19" t="str">
        <f>VLOOKUP($J1334,ASBVs!$A$2:$F$411,6,FALSE)</f>
        <v>210870</v>
      </c>
      <c r="D1335" s="20"/>
      <c r="E1335" s="20"/>
      <c r="F1335" s="7" t="s">
        <v>3102</v>
      </c>
      <c r="G1335" s="21">
        <f>VLOOKUP($J1334,ASBVs!$A$2:$G$411,7,FALSE)</f>
        <v>44678</v>
      </c>
      <c r="H1335" s="21"/>
      <c r="I1335" s="21"/>
      <c r="J1335" s="22"/>
    </row>
    <row r="1336" spans="2:10" ht="13.35" customHeight="1">
      <c r="B1336" s="8" t="s">
        <v>0</v>
      </c>
      <c r="C1336" s="9" t="s">
        <v>6</v>
      </c>
      <c r="D1336" s="9" t="s">
        <v>2667</v>
      </c>
      <c r="E1336" s="9" t="s">
        <v>2</v>
      </c>
      <c r="F1336" s="9" t="s">
        <v>1</v>
      </c>
      <c r="G1336" s="8" t="s">
        <v>3</v>
      </c>
      <c r="H1336" s="8" t="s">
        <v>4</v>
      </c>
      <c r="I1336" s="8" t="s">
        <v>5</v>
      </c>
      <c r="J1336" s="8" t="s">
        <v>7</v>
      </c>
    </row>
    <row r="1337" spans="2:10" ht="13.35" customHeight="1">
      <c r="B1337" s="10" t="str">
        <f>VLOOKUP($J1334,ASBVs!$A$2:$AE$411,9,FALSE)</f>
        <v>0.58</v>
      </c>
      <c r="C1337" s="10" t="str">
        <f>VLOOKUP($J1334,ASBVs!$A$2:$AE$411,11,FALSE)</f>
        <v>10.30</v>
      </c>
      <c r="D1337" s="10" t="str">
        <f>VLOOKUP($J1334,ASBVs!$A$2:$AE$411,13,FALSE)</f>
        <v>14.21</v>
      </c>
      <c r="E1337" s="10" t="str">
        <f>VLOOKUP($J1334,ASBVs!$A$2:$AE$411,17,FALSE)</f>
        <v>-0.54</v>
      </c>
      <c r="F1337" s="10" t="str">
        <f>VLOOKUP($J1334,ASBVs!$A$2:$AE$411,15,FALSE)</f>
        <v>2.44</v>
      </c>
      <c r="G1337" s="10" t="str">
        <f>VLOOKUP($J1334,ASBVs!$A$2:$AE$411,19,FALSE)</f>
        <v>3.43</v>
      </c>
      <c r="H1337" s="10" t="str">
        <f>VLOOKUP($J1334,ASBVs!$A$2:$AE$411,21,FALSE)</f>
        <v>-0.31</v>
      </c>
      <c r="I1337" s="10" t="str">
        <f>VLOOKUP($J1334,ASBVs!$A$2:$AE$411,23,FALSE)</f>
        <v>3.00</v>
      </c>
      <c r="J1337" s="10" t="str">
        <f>VLOOKUP($J1334,ASBVs!$A$2:$AE$411,25,FALSE)</f>
        <v>2.19</v>
      </c>
    </row>
    <row r="1338" spans="2:10" ht="13.35" customHeight="1">
      <c r="B1338" s="10" t="str">
        <f>VLOOKUP($J1334,ASBVs!$A$2:$AB$411,10,FALSE)</f>
        <v>62</v>
      </c>
      <c r="C1338" s="10" t="str">
        <f>VLOOKUP($J1334,ASBVs!$A$2:$AB$411,12,FALSE)</f>
        <v>66</v>
      </c>
      <c r="D1338" s="10" t="str">
        <f>VLOOKUP($J1334,ASBVs!$A$2:$AB$411,14,FALSE)</f>
        <v>66</v>
      </c>
      <c r="E1338" s="10" t="str">
        <f>VLOOKUP($J1334,ASBVs!$A$2:$AB$411,18,FALSE)</f>
        <v>66</v>
      </c>
      <c r="F1338" s="10" t="str">
        <f>VLOOKUP($J1334,ASBVs!$A$2:$AB$411,16,FALSE)</f>
        <v>68</v>
      </c>
      <c r="G1338" s="10" t="str">
        <f>VLOOKUP($J1334,ASBVs!$A$2:$AB$411,20,FALSE)</f>
        <v>57</v>
      </c>
      <c r="H1338" s="10" t="str">
        <f>VLOOKUP($J1334,ASBVs!$A$2:$AB$411,22,FALSE)</f>
        <v>48</v>
      </c>
      <c r="I1338" s="10" t="str">
        <f>VLOOKUP($J1334,ASBVs!$A$2:$AB$411,24,FALSE)</f>
        <v>47</v>
      </c>
      <c r="J1338" s="10" t="str">
        <f>VLOOKUP($J1334,ASBVs!$A$2:$AB$411,26,FALSE)</f>
        <v>52</v>
      </c>
    </row>
    <row r="1339" spans="2:10" ht="13.35" customHeight="1">
      <c r="B1339" s="11" t="s">
        <v>3103</v>
      </c>
      <c r="C1339" s="11" t="s">
        <v>3091</v>
      </c>
      <c r="D1339" s="11" t="s">
        <v>3104</v>
      </c>
      <c r="E1339" s="23" t="s">
        <v>2623</v>
      </c>
      <c r="F1339" s="23"/>
      <c r="G1339" s="24" t="s">
        <v>3105</v>
      </c>
      <c r="H1339" s="25"/>
      <c r="I1339" s="23" t="s">
        <v>3106</v>
      </c>
      <c r="J1339" s="23"/>
    </row>
    <row r="1340" spans="2:10" ht="13.35" customHeight="1">
      <c r="B1340" s="10" t="str">
        <f>VLOOKUP($J1334,ASBVs!$A$2:$AE$411,29,FALSE)</f>
        <v>3</v>
      </c>
      <c r="C1340" s="10" t="str">
        <f>VLOOKUP($J1334,ASBVs!$A$2:$AE$411,30,FALSE)</f>
        <v>2</v>
      </c>
      <c r="D1340" s="10" t="str">
        <f>VLOOKUP($J1334,ASBVs!$A$2:$AE$411,31,FALSE)</f>
        <v>2</v>
      </c>
      <c r="E1340" s="26" t="str">
        <f>VLOOKUP($J1334,ASBVs!$A$2:$B$411,2,FALSE)</f>
        <v xml:space="preserve">Dorset </v>
      </c>
      <c r="F1340" s="26"/>
      <c r="G1340" s="27" t="str">
        <f>VLOOKUP($J1334,ASBVs!$A$2:$AB$411,27,FALSE)</f>
        <v>143.63</v>
      </c>
      <c r="H1340" s="25"/>
      <c r="I1340" s="27" t="str">
        <f>VLOOKUP($J1334,ASBVs!$A$2:$AB$411,28,FALSE)</f>
        <v>148.02</v>
      </c>
      <c r="J1340" s="25"/>
    </row>
    <row r="1341" spans="2:10" ht="13.35" customHeight="1">
      <c r="B1341" s="28" t="s">
        <v>3107</v>
      </c>
      <c r="C1341" s="28"/>
      <c r="D1341" s="28"/>
      <c r="E1341" s="28"/>
      <c r="F1341" s="28"/>
      <c r="G1341" s="28"/>
      <c r="H1341" s="28" t="s">
        <v>3108</v>
      </c>
      <c r="I1341" s="28"/>
      <c r="J1341" s="28"/>
    </row>
    <row r="1343" spans="2:10" ht="13.35" customHeight="1">
      <c r="B1343" s="3" t="s">
        <v>3099</v>
      </c>
      <c r="C1343" s="4"/>
      <c r="D1343" s="4" t="str">
        <f>VLOOKUP($J1343,ASBVs!$A$2:$D$411,4,FALSE)</f>
        <v>221251</v>
      </c>
      <c r="E1343" s="4"/>
      <c r="F1343" s="4" t="str">
        <f>VLOOKUP($J1343,ASBVs!$A$2:$H$411,8,FALSE)</f>
        <v>Twin</v>
      </c>
      <c r="G1343" s="29" t="str">
        <f>VLOOKUP($J1343,ASBVs!$A$2:$AF$411,32,FALSE)</f>
        <v>«««««</v>
      </c>
      <c r="H1343" s="30"/>
      <c r="I1343" s="5" t="s">
        <v>3100</v>
      </c>
      <c r="J1343" s="6">
        <v>150</v>
      </c>
    </row>
    <row r="1344" spans="2:10" ht="13.35" customHeight="1">
      <c r="B1344" s="7" t="s">
        <v>3101</v>
      </c>
      <c r="C1344" s="19" t="str">
        <f>VLOOKUP($J1343,ASBVs!$A$2:$F$411,6,FALSE)</f>
        <v>210714</v>
      </c>
      <c r="D1344" s="20"/>
      <c r="E1344" s="20"/>
      <c r="F1344" s="7" t="s">
        <v>3102</v>
      </c>
      <c r="G1344" s="21">
        <f>VLOOKUP($J1343,ASBVs!$A$2:$G$411,7,FALSE)</f>
        <v>44723</v>
      </c>
      <c r="H1344" s="21"/>
      <c r="I1344" s="21"/>
      <c r="J1344" s="22"/>
    </row>
    <row r="1345" spans="2:10" ht="13.35" customHeight="1">
      <c r="B1345" s="8" t="s">
        <v>0</v>
      </c>
      <c r="C1345" s="9" t="s">
        <v>6</v>
      </c>
      <c r="D1345" s="9" t="s">
        <v>2667</v>
      </c>
      <c r="E1345" s="9" t="s">
        <v>2</v>
      </c>
      <c r="F1345" s="9" t="s">
        <v>1</v>
      </c>
      <c r="G1345" s="8" t="s">
        <v>3</v>
      </c>
      <c r="H1345" s="8" t="s">
        <v>4</v>
      </c>
      <c r="I1345" s="8" t="s">
        <v>5</v>
      </c>
      <c r="J1345" s="8" t="s">
        <v>7</v>
      </c>
    </row>
    <row r="1346" spans="2:10" ht="13.35" customHeight="1">
      <c r="B1346" s="10" t="str">
        <f>VLOOKUP($J1343,ASBVs!$A$2:$AE$411,9,FALSE)</f>
        <v>0.39</v>
      </c>
      <c r="C1346" s="10" t="str">
        <f>VLOOKUP($J1343,ASBVs!$A$2:$AE$411,11,FALSE)</f>
        <v>9.71</v>
      </c>
      <c r="D1346" s="10" t="str">
        <f>VLOOKUP($J1343,ASBVs!$A$2:$AE$411,13,FALSE)</f>
        <v>14.36</v>
      </c>
      <c r="E1346" s="10" t="str">
        <f>VLOOKUP($J1343,ASBVs!$A$2:$AE$411,17,FALSE)</f>
        <v>-0.09</v>
      </c>
      <c r="F1346" s="10" t="str">
        <f>VLOOKUP($J1343,ASBVs!$A$2:$AE$411,15,FALSE)</f>
        <v>3.05</v>
      </c>
      <c r="G1346" s="10" t="str">
        <f>VLOOKUP($J1343,ASBVs!$A$2:$AE$411,19,FALSE)</f>
        <v>3.23</v>
      </c>
      <c r="H1346" s="10" t="str">
        <f>VLOOKUP($J1343,ASBVs!$A$2:$AE$411,21,FALSE)</f>
        <v>-0.14</v>
      </c>
      <c r="I1346" s="10" t="str">
        <f>VLOOKUP($J1343,ASBVs!$A$2:$AE$411,23,FALSE)</f>
        <v>1.36</v>
      </c>
      <c r="J1346" s="10" t="str">
        <f>VLOOKUP($J1343,ASBVs!$A$2:$AE$411,25,FALSE)</f>
        <v>2.61</v>
      </c>
    </row>
    <row r="1347" spans="2:10" ht="13.35" customHeight="1">
      <c r="B1347" s="10" t="str">
        <f>VLOOKUP($J1343,ASBVs!$A$2:$AB$411,10,FALSE)</f>
        <v>64</v>
      </c>
      <c r="C1347" s="10" t="str">
        <f>VLOOKUP($J1343,ASBVs!$A$2:$AB$411,12,FALSE)</f>
        <v>66</v>
      </c>
      <c r="D1347" s="10" t="str">
        <f>VLOOKUP($J1343,ASBVs!$A$2:$AB$411,14,FALSE)</f>
        <v>64</v>
      </c>
      <c r="E1347" s="10" t="str">
        <f>VLOOKUP($J1343,ASBVs!$A$2:$AB$411,18,FALSE)</f>
        <v>65</v>
      </c>
      <c r="F1347" s="10" t="str">
        <f>VLOOKUP($J1343,ASBVs!$A$2:$AB$411,16,FALSE)</f>
        <v>67</v>
      </c>
      <c r="G1347" s="10" t="str">
        <f>VLOOKUP($J1343,ASBVs!$A$2:$AB$411,20,FALSE)</f>
        <v>58</v>
      </c>
      <c r="H1347" s="10" t="str">
        <f>VLOOKUP($J1343,ASBVs!$A$2:$AB$411,22,FALSE)</f>
        <v>48</v>
      </c>
      <c r="I1347" s="10" t="str">
        <f>VLOOKUP($J1343,ASBVs!$A$2:$AB$411,24,FALSE)</f>
        <v>48</v>
      </c>
      <c r="J1347" s="10" t="str">
        <f>VLOOKUP($J1343,ASBVs!$A$2:$AB$411,26,FALSE)</f>
        <v>53</v>
      </c>
    </row>
    <row r="1348" spans="2:10" ht="13.35" customHeight="1">
      <c r="B1348" s="11" t="s">
        <v>3103</v>
      </c>
      <c r="C1348" s="11" t="s">
        <v>3091</v>
      </c>
      <c r="D1348" s="11" t="s">
        <v>3104</v>
      </c>
      <c r="E1348" s="23" t="s">
        <v>2623</v>
      </c>
      <c r="F1348" s="23"/>
      <c r="G1348" s="24" t="s">
        <v>3105</v>
      </c>
      <c r="H1348" s="25"/>
      <c r="I1348" s="23" t="s">
        <v>3106</v>
      </c>
      <c r="J1348" s="23"/>
    </row>
    <row r="1349" spans="2:10" ht="13.35" customHeight="1">
      <c r="B1349" s="10" t="str">
        <f>VLOOKUP($J1343,ASBVs!$A$2:$AE$411,29,FALSE)</f>
        <v>2</v>
      </c>
      <c r="C1349" s="10" t="str">
        <f>VLOOKUP($J1343,ASBVs!$A$2:$AE$411,30,FALSE)</f>
        <v>1</v>
      </c>
      <c r="D1349" s="10" t="str">
        <f>VLOOKUP($J1343,ASBVs!$A$2:$AE$411,31,FALSE)</f>
        <v>1</v>
      </c>
      <c r="E1349" s="26" t="str">
        <f>VLOOKUP($J1343,ASBVs!$A$2:$B$411,2,FALSE)</f>
        <v xml:space="preserve">Dorset </v>
      </c>
      <c r="F1349" s="26"/>
      <c r="G1349" s="27" t="str">
        <f>VLOOKUP($J1343,ASBVs!$A$2:$AB$411,27,FALSE)</f>
        <v>145.41</v>
      </c>
      <c r="H1349" s="25"/>
      <c r="I1349" s="27" t="str">
        <f>VLOOKUP($J1343,ASBVs!$A$2:$AB$411,28,FALSE)</f>
        <v>147.84</v>
      </c>
      <c r="J1349" s="25"/>
    </row>
    <row r="1350" spans="2:10" ht="13.35" customHeight="1">
      <c r="B1350" s="28" t="s">
        <v>3107</v>
      </c>
      <c r="C1350" s="28"/>
      <c r="D1350" s="28"/>
      <c r="E1350" s="28"/>
      <c r="F1350" s="28"/>
      <c r="G1350" s="28"/>
      <c r="H1350" s="28" t="s">
        <v>3108</v>
      </c>
      <c r="I1350" s="28"/>
      <c r="J1350" s="28"/>
    </row>
    <row r="1352" spans="2:10" ht="13.35" customHeight="1">
      <c r="B1352" s="3" t="s">
        <v>3099</v>
      </c>
      <c r="C1352" s="4"/>
      <c r="D1352" s="4" t="str">
        <f>VLOOKUP($J1352,ASBVs!$A$2:$D$411,4,FALSE)</f>
        <v>220178</v>
      </c>
      <c r="E1352" s="4"/>
      <c r="F1352" s="4" t="str">
        <f>VLOOKUP($J1352,ASBVs!$A$2:$H$411,8,FALSE)</f>
        <v>Twin</v>
      </c>
      <c r="G1352" s="29" t="str">
        <f>VLOOKUP($J1352,ASBVs!$A$2:$AF$411,32,FALSE)</f>
        <v>«««««</v>
      </c>
      <c r="H1352" s="30"/>
      <c r="I1352" s="5" t="s">
        <v>3100</v>
      </c>
      <c r="J1352" s="6">
        <v>151</v>
      </c>
    </row>
    <row r="1353" spans="2:10" ht="13.35" customHeight="1">
      <c r="B1353" s="7" t="s">
        <v>3101</v>
      </c>
      <c r="C1353" s="19" t="str">
        <f>VLOOKUP($J1352,ASBVs!$A$2:$F$411,6,FALSE)</f>
        <v>210714</v>
      </c>
      <c r="D1353" s="20"/>
      <c r="E1353" s="20"/>
      <c r="F1353" s="7" t="s">
        <v>3102</v>
      </c>
      <c r="G1353" s="21">
        <f>VLOOKUP($J1352,ASBVs!$A$2:$G$411,7,FALSE)</f>
        <v>44679</v>
      </c>
      <c r="H1353" s="21"/>
      <c r="I1353" s="21"/>
      <c r="J1353" s="22"/>
    </row>
    <row r="1354" spans="2:10" ht="13.35" customHeight="1">
      <c r="B1354" s="8" t="s">
        <v>0</v>
      </c>
      <c r="C1354" s="9" t="s">
        <v>6</v>
      </c>
      <c r="D1354" s="9" t="s">
        <v>2667</v>
      </c>
      <c r="E1354" s="9" t="s">
        <v>2</v>
      </c>
      <c r="F1354" s="9" t="s">
        <v>1</v>
      </c>
      <c r="G1354" s="8" t="s">
        <v>3</v>
      </c>
      <c r="H1354" s="8" t="s">
        <v>4</v>
      </c>
      <c r="I1354" s="8" t="s">
        <v>5</v>
      </c>
      <c r="J1354" s="8" t="s">
        <v>7</v>
      </c>
    </row>
    <row r="1355" spans="2:10" ht="13.35" customHeight="1">
      <c r="B1355" s="10" t="str">
        <f>VLOOKUP($J1352,ASBVs!$A$2:$AE$411,9,FALSE)</f>
        <v>0.38</v>
      </c>
      <c r="C1355" s="10" t="str">
        <f>VLOOKUP($J1352,ASBVs!$A$2:$AE$411,11,FALSE)</f>
        <v>8.81</v>
      </c>
      <c r="D1355" s="10" t="str">
        <f>VLOOKUP($J1352,ASBVs!$A$2:$AE$411,13,FALSE)</f>
        <v>13.79</v>
      </c>
      <c r="E1355" s="10" t="str">
        <f>VLOOKUP($J1352,ASBVs!$A$2:$AE$411,17,FALSE)</f>
        <v>0.22</v>
      </c>
      <c r="F1355" s="10" t="str">
        <f>VLOOKUP($J1352,ASBVs!$A$2:$AE$411,15,FALSE)</f>
        <v>2.76</v>
      </c>
      <c r="G1355" s="10" t="str">
        <f>VLOOKUP($J1352,ASBVs!$A$2:$AE$411,19,FALSE)</f>
        <v>2.22</v>
      </c>
      <c r="H1355" s="10" t="str">
        <f>VLOOKUP($J1352,ASBVs!$A$2:$AE$411,21,FALSE)</f>
        <v>0.03</v>
      </c>
      <c r="I1355" s="10" t="str">
        <f>VLOOKUP($J1352,ASBVs!$A$2:$AE$411,23,FALSE)</f>
        <v>-0.07</v>
      </c>
      <c r="J1355" s="10" t="str">
        <f>VLOOKUP($J1352,ASBVs!$A$2:$AE$411,25,FALSE)</f>
        <v>2.35</v>
      </c>
    </row>
    <row r="1356" spans="2:10" ht="13.35" customHeight="1">
      <c r="B1356" s="10" t="str">
        <f>VLOOKUP($J1352,ASBVs!$A$2:$AB$411,10,FALSE)</f>
        <v>62</v>
      </c>
      <c r="C1356" s="10" t="str">
        <f>VLOOKUP($J1352,ASBVs!$A$2:$AB$411,12,FALSE)</f>
        <v>66</v>
      </c>
      <c r="D1356" s="10" t="str">
        <f>VLOOKUP($J1352,ASBVs!$A$2:$AB$411,14,FALSE)</f>
        <v>66</v>
      </c>
      <c r="E1356" s="10" t="str">
        <f>VLOOKUP($J1352,ASBVs!$A$2:$AB$411,18,FALSE)</f>
        <v>67</v>
      </c>
      <c r="F1356" s="10" t="str">
        <f>VLOOKUP($J1352,ASBVs!$A$2:$AB$411,16,FALSE)</f>
        <v>69</v>
      </c>
      <c r="G1356" s="10" t="str">
        <f>VLOOKUP($J1352,ASBVs!$A$2:$AB$411,20,FALSE)</f>
        <v>56</v>
      </c>
      <c r="H1356" s="10" t="str">
        <f>VLOOKUP($J1352,ASBVs!$A$2:$AB$411,22,FALSE)</f>
        <v>46</v>
      </c>
      <c r="I1356" s="10" t="str">
        <f>VLOOKUP($J1352,ASBVs!$A$2:$AB$411,24,FALSE)</f>
        <v>46</v>
      </c>
      <c r="J1356" s="10" t="str">
        <f>VLOOKUP($J1352,ASBVs!$A$2:$AB$411,26,FALSE)</f>
        <v>52</v>
      </c>
    </row>
    <row r="1357" spans="2:10" ht="13.35" customHeight="1">
      <c r="B1357" s="11" t="s">
        <v>3103</v>
      </c>
      <c r="C1357" s="11" t="s">
        <v>3091</v>
      </c>
      <c r="D1357" s="11" t="s">
        <v>3104</v>
      </c>
      <c r="E1357" s="23" t="s">
        <v>2623</v>
      </c>
      <c r="F1357" s="23"/>
      <c r="G1357" s="24" t="s">
        <v>3105</v>
      </c>
      <c r="H1357" s="25"/>
      <c r="I1357" s="23" t="s">
        <v>3106</v>
      </c>
      <c r="J1357" s="23"/>
    </row>
    <row r="1358" spans="2:10" ht="13.35" customHeight="1">
      <c r="B1358" s="10" t="str">
        <f>VLOOKUP($J1352,ASBVs!$A$2:$AE$411,29,FALSE)</f>
        <v>1</v>
      </c>
      <c r="C1358" s="10" t="str">
        <f>VLOOKUP($J1352,ASBVs!$A$2:$AE$411,30,FALSE)</f>
        <v>2</v>
      </c>
      <c r="D1358" s="10" t="str">
        <f>VLOOKUP($J1352,ASBVs!$A$2:$AE$411,31,FALSE)</f>
        <v>2</v>
      </c>
      <c r="E1358" s="26" t="str">
        <f>VLOOKUP($J1352,ASBVs!$A$2:$B$411,2,FALSE)</f>
        <v xml:space="preserve">Dorset </v>
      </c>
      <c r="F1358" s="26"/>
      <c r="G1358" s="27" t="str">
        <f>VLOOKUP($J1352,ASBVs!$A$2:$AB$411,27,FALSE)</f>
        <v>146.36</v>
      </c>
      <c r="H1358" s="25"/>
      <c r="I1358" s="27" t="str">
        <f>VLOOKUP($J1352,ASBVs!$A$2:$AB$411,28,FALSE)</f>
        <v>146.92</v>
      </c>
      <c r="J1358" s="25"/>
    </row>
    <row r="1359" spans="2:10" ht="13.35" customHeight="1">
      <c r="B1359" s="28" t="s">
        <v>3107</v>
      </c>
      <c r="C1359" s="28"/>
      <c r="D1359" s="28"/>
      <c r="E1359" s="28"/>
      <c r="F1359" s="28"/>
      <c r="G1359" s="28"/>
      <c r="H1359" s="28" t="s">
        <v>3108</v>
      </c>
      <c r="I1359" s="28"/>
      <c r="J1359" s="28"/>
    </row>
    <row r="1361" spans="2:10" ht="13.35" customHeight="1">
      <c r="B1361" s="3" t="s">
        <v>3099</v>
      </c>
      <c r="C1361" s="4"/>
      <c r="D1361" s="4" t="str">
        <f>VLOOKUP($J1361,ASBVs!$A$2:$D$411,4,FALSE)</f>
        <v>220301</v>
      </c>
      <c r="E1361" s="4"/>
      <c r="F1361" s="4" t="str">
        <f>VLOOKUP($J1361,ASBVs!$A$2:$H$411,8,FALSE)</f>
        <v>Twin</v>
      </c>
      <c r="G1361" s="29"/>
      <c r="H1361" s="30"/>
      <c r="I1361" s="5" t="s">
        <v>3100</v>
      </c>
      <c r="J1361" s="6">
        <v>152</v>
      </c>
    </row>
    <row r="1362" spans="2:10" ht="13.35" customHeight="1">
      <c r="B1362" s="7" t="s">
        <v>3101</v>
      </c>
      <c r="C1362" s="19" t="str">
        <f>VLOOKUP($J1361,ASBVs!$A$2:$F$411,6,FALSE)</f>
        <v>210037</v>
      </c>
      <c r="D1362" s="20"/>
      <c r="E1362" s="20"/>
      <c r="F1362" s="7" t="s">
        <v>3102</v>
      </c>
      <c r="G1362" s="21">
        <f>VLOOKUP($J1361,ASBVs!$A$2:$G$411,7,FALSE)</f>
        <v>44678</v>
      </c>
      <c r="H1362" s="21"/>
      <c r="I1362" s="21"/>
      <c r="J1362" s="22"/>
    </row>
    <row r="1363" spans="2:10" ht="13.35" customHeight="1">
      <c r="B1363" s="8" t="s">
        <v>0</v>
      </c>
      <c r="C1363" s="9" t="s">
        <v>6</v>
      </c>
      <c r="D1363" s="9" t="s">
        <v>2667</v>
      </c>
      <c r="E1363" s="9" t="s">
        <v>2</v>
      </c>
      <c r="F1363" s="9" t="s">
        <v>1</v>
      </c>
      <c r="G1363" s="8" t="s">
        <v>3</v>
      </c>
      <c r="H1363" s="8" t="s">
        <v>4</v>
      </c>
      <c r="I1363" s="8" t="s">
        <v>5</v>
      </c>
      <c r="J1363" s="8" t="s">
        <v>7</v>
      </c>
    </row>
    <row r="1364" spans="2:10" ht="13.35" customHeight="1">
      <c r="B1364" s="10" t="str">
        <f>VLOOKUP($J1361,ASBVs!$A$2:$AE$411,9,FALSE)</f>
        <v>0.46</v>
      </c>
      <c r="C1364" s="10" t="str">
        <f>VLOOKUP($J1361,ASBVs!$A$2:$AE$411,11,FALSE)</f>
        <v>9.76</v>
      </c>
      <c r="D1364" s="10" t="str">
        <f>VLOOKUP($J1361,ASBVs!$A$2:$AE$411,13,FALSE)</f>
        <v>14.78</v>
      </c>
      <c r="E1364" s="10" t="str">
        <f>VLOOKUP($J1361,ASBVs!$A$2:$AE$411,17,FALSE)</f>
        <v>-0.56</v>
      </c>
      <c r="F1364" s="10" t="str">
        <f>VLOOKUP($J1361,ASBVs!$A$2:$AE$411,15,FALSE)</f>
        <v>2.42</v>
      </c>
      <c r="G1364" s="10" t="str">
        <f>VLOOKUP($J1361,ASBVs!$A$2:$AE$411,19,FALSE)</f>
        <v>3.79</v>
      </c>
      <c r="H1364" s="10" t="str">
        <f>VLOOKUP($J1361,ASBVs!$A$2:$AE$411,21,FALSE)</f>
        <v>-0.42</v>
      </c>
      <c r="I1364" s="10" t="str">
        <f>VLOOKUP($J1361,ASBVs!$A$2:$AE$411,23,FALSE)</f>
        <v>1.57</v>
      </c>
      <c r="J1364" s="10" t="str">
        <f>VLOOKUP($J1361,ASBVs!$A$2:$AE$411,25,FALSE)</f>
        <v>2.53</v>
      </c>
    </row>
    <row r="1365" spans="2:10" ht="13.35" customHeight="1">
      <c r="B1365" s="10" t="str">
        <f>VLOOKUP($J1361,ASBVs!$A$2:$AB$411,10,FALSE)</f>
        <v>60</v>
      </c>
      <c r="C1365" s="10" t="str">
        <f>VLOOKUP($J1361,ASBVs!$A$2:$AB$411,12,FALSE)</f>
        <v>65</v>
      </c>
      <c r="D1365" s="10" t="str">
        <f>VLOOKUP($J1361,ASBVs!$A$2:$AB$411,14,FALSE)</f>
        <v>65</v>
      </c>
      <c r="E1365" s="10" t="str">
        <f>VLOOKUP($J1361,ASBVs!$A$2:$AB$411,18,FALSE)</f>
        <v>65</v>
      </c>
      <c r="F1365" s="10" t="str">
        <f>VLOOKUP($J1361,ASBVs!$A$2:$AB$411,16,FALSE)</f>
        <v>68</v>
      </c>
      <c r="G1365" s="10" t="str">
        <f>VLOOKUP($J1361,ASBVs!$A$2:$AB$411,20,FALSE)</f>
        <v>56</v>
      </c>
      <c r="H1365" s="10" t="str">
        <f>VLOOKUP($J1361,ASBVs!$A$2:$AB$411,22,FALSE)</f>
        <v>47</v>
      </c>
      <c r="I1365" s="10" t="str">
        <f>VLOOKUP($J1361,ASBVs!$A$2:$AB$411,24,FALSE)</f>
        <v>47</v>
      </c>
      <c r="J1365" s="10" t="str">
        <f>VLOOKUP($J1361,ASBVs!$A$2:$AB$411,26,FALSE)</f>
        <v>51</v>
      </c>
    </row>
    <row r="1366" spans="2:10" ht="13.35" customHeight="1">
      <c r="B1366" s="11" t="s">
        <v>3103</v>
      </c>
      <c r="C1366" s="11" t="s">
        <v>3091</v>
      </c>
      <c r="D1366" s="11" t="s">
        <v>3104</v>
      </c>
      <c r="E1366" s="23" t="s">
        <v>2623</v>
      </c>
      <c r="F1366" s="23"/>
      <c r="G1366" s="24" t="s">
        <v>3105</v>
      </c>
      <c r="H1366" s="25"/>
      <c r="I1366" s="23" t="s">
        <v>3106</v>
      </c>
      <c r="J1366" s="23"/>
    </row>
    <row r="1367" spans="2:10" ht="13.35" customHeight="1">
      <c r="B1367" s="10" t="str">
        <f>VLOOKUP($J1361,ASBVs!$A$2:$AE$411,29,FALSE)</f>
        <v>3</v>
      </c>
      <c r="C1367" s="10" t="str">
        <f>VLOOKUP($J1361,ASBVs!$A$2:$AE$411,30,FALSE)</f>
        <v>3</v>
      </c>
      <c r="D1367" s="10" t="str">
        <f>VLOOKUP($J1361,ASBVs!$A$2:$AE$411,31,FALSE)</f>
        <v>3</v>
      </c>
      <c r="E1367" s="26" t="str">
        <f>VLOOKUP($J1361,ASBVs!$A$2:$B$411,2,FALSE)</f>
        <v xml:space="preserve">Dorset </v>
      </c>
      <c r="F1367" s="26"/>
      <c r="G1367" s="27" t="str">
        <f>VLOOKUP($J1361,ASBVs!$A$2:$AB$411,27,FALSE)</f>
        <v>140.25</v>
      </c>
      <c r="H1367" s="25"/>
      <c r="I1367" s="27" t="str">
        <f>VLOOKUP($J1361,ASBVs!$A$2:$AB$411,28,FALSE)</f>
        <v>145.70</v>
      </c>
      <c r="J1367" s="25"/>
    </row>
    <row r="1368" spans="2:10" ht="13.35" customHeight="1">
      <c r="B1368" s="28" t="s">
        <v>3107</v>
      </c>
      <c r="C1368" s="28"/>
      <c r="D1368" s="28"/>
      <c r="E1368" s="28"/>
      <c r="F1368" s="28"/>
      <c r="G1368" s="28"/>
      <c r="H1368" s="28" t="s">
        <v>3108</v>
      </c>
      <c r="I1368" s="28"/>
      <c r="J1368" s="28"/>
    </row>
    <row r="1370" spans="2:10" ht="13.35" customHeight="1">
      <c r="B1370" s="3" t="s">
        <v>3099</v>
      </c>
      <c r="C1370" s="4"/>
      <c r="D1370" s="4" t="str">
        <f>VLOOKUP($J1370,ASBVs!$A$2:$D$411,4,FALSE)</f>
        <v>220662</v>
      </c>
      <c r="E1370" s="4"/>
      <c r="F1370" s="4" t="str">
        <f>VLOOKUP($J1370,ASBVs!$A$2:$H$411,8,FALSE)</f>
        <v>Twin</v>
      </c>
      <c r="G1370" s="29" t="str">
        <f>VLOOKUP($J1370,ASBVs!$A$2:$AF$411,32,FALSE)</f>
        <v xml:space="preserve"> </v>
      </c>
      <c r="H1370" s="30"/>
      <c r="I1370" s="5" t="s">
        <v>3100</v>
      </c>
      <c r="J1370" s="6">
        <v>153</v>
      </c>
    </row>
    <row r="1371" spans="2:10" ht="13.35" customHeight="1">
      <c r="B1371" s="7" t="s">
        <v>3101</v>
      </c>
      <c r="C1371" s="19" t="str">
        <f>VLOOKUP($J1370,ASBVs!$A$2:$F$411,6,FALSE)</f>
        <v>210327</v>
      </c>
      <c r="D1371" s="20"/>
      <c r="E1371" s="20"/>
      <c r="F1371" s="7" t="s">
        <v>3102</v>
      </c>
      <c r="G1371" s="21">
        <f>VLOOKUP($J1370,ASBVs!$A$2:$G$411,7,FALSE)</f>
        <v>44684</v>
      </c>
      <c r="H1371" s="21"/>
      <c r="I1371" s="21"/>
      <c r="J1371" s="22"/>
    </row>
    <row r="1372" spans="2:10" ht="13.35" customHeight="1">
      <c r="B1372" s="8" t="s">
        <v>0</v>
      </c>
      <c r="C1372" s="9" t="s">
        <v>6</v>
      </c>
      <c r="D1372" s="9" t="s">
        <v>2667</v>
      </c>
      <c r="E1372" s="9" t="s">
        <v>2</v>
      </c>
      <c r="F1372" s="9" t="s">
        <v>1</v>
      </c>
      <c r="G1372" s="8" t="s">
        <v>3</v>
      </c>
      <c r="H1372" s="8" t="s">
        <v>4</v>
      </c>
      <c r="I1372" s="8" t="s">
        <v>5</v>
      </c>
      <c r="J1372" s="8" t="s">
        <v>7</v>
      </c>
    </row>
    <row r="1373" spans="2:10" ht="13.35" customHeight="1">
      <c r="B1373" s="10" t="str">
        <f>VLOOKUP($J1370,ASBVs!$A$2:$AE$411,9,FALSE)</f>
        <v>0.63</v>
      </c>
      <c r="C1373" s="10" t="str">
        <f>VLOOKUP($J1370,ASBVs!$A$2:$AE$411,11,FALSE)</f>
        <v>10.15</v>
      </c>
      <c r="D1373" s="10" t="str">
        <f>VLOOKUP($J1370,ASBVs!$A$2:$AE$411,13,FALSE)</f>
        <v>15.38</v>
      </c>
      <c r="E1373" s="10" t="str">
        <f>VLOOKUP($J1370,ASBVs!$A$2:$AE$411,17,FALSE)</f>
        <v>-0.49</v>
      </c>
      <c r="F1373" s="10" t="str">
        <f>VLOOKUP($J1370,ASBVs!$A$2:$AE$411,15,FALSE)</f>
        <v>2.00</v>
      </c>
      <c r="G1373" s="10" t="str">
        <f>VLOOKUP($J1370,ASBVs!$A$2:$AE$411,19,FALSE)</f>
        <v>3.33</v>
      </c>
      <c r="H1373" s="10" t="str">
        <f>VLOOKUP($J1370,ASBVs!$A$2:$AE$411,21,FALSE)</f>
        <v>-0.22</v>
      </c>
      <c r="I1373" s="10" t="str">
        <f>VLOOKUP($J1370,ASBVs!$A$2:$AE$411,23,FALSE)</f>
        <v>2.74</v>
      </c>
      <c r="J1373" s="10" t="str">
        <f>VLOOKUP($J1370,ASBVs!$A$2:$AE$411,25,FALSE)</f>
        <v>2.36</v>
      </c>
    </row>
    <row r="1374" spans="2:10" ht="13.35" customHeight="1">
      <c r="B1374" s="10" t="str">
        <f>VLOOKUP($J1370,ASBVs!$A$2:$AB$411,10,FALSE)</f>
        <v>59</v>
      </c>
      <c r="C1374" s="10" t="str">
        <f>VLOOKUP($J1370,ASBVs!$A$2:$AB$411,12,FALSE)</f>
        <v>63</v>
      </c>
      <c r="D1374" s="10" t="str">
        <f>VLOOKUP($J1370,ASBVs!$A$2:$AB$411,14,FALSE)</f>
        <v>64</v>
      </c>
      <c r="E1374" s="10" t="str">
        <f>VLOOKUP($J1370,ASBVs!$A$2:$AB$411,18,FALSE)</f>
        <v>65</v>
      </c>
      <c r="F1374" s="10" t="str">
        <f>VLOOKUP($J1370,ASBVs!$A$2:$AB$411,16,FALSE)</f>
        <v>67</v>
      </c>
      <c r="G1374" s="10" t="str">
        <f>VLOOKUP($J1370,ASBVs!$A$2:$AB$411,20,FALSE)</f>
        <v>54</v>
      </c>
      <c r="H1374" s="10" t="str">
        <f>VLOOKUP($J1370,ASBVs!$A$2:$AB$411,22,FALSE)</f>
        <v>45</v>
      </c>
      <c r="I1374" s="10" t="str">
        <f>VLOOKUP($J1370,ASBVs!$A$2:$AB$411,24,FALSE)</f>
        <v>45</v>
      </c>
      <c r="J1374" s="10" t="str">
        <f>VLOOKUP($J1370,ASBVs!$A$2:$AB$411,26,FALSE)</f>
        <v>51</v>
      </c>
    </row>
    <row r="1375" spans="2:10" ht="13.35" customHeight="1">
      <c r="B1375" s="11" t="s">
        <v>3103</v>
      </c>
      <c r="C1375" s="11" t="s">
        <v>3091</v>
      </c>
      <c r="D1375" s="11" t="s">
        <v>3104</v>
      </c>
      <c r="E1375" s="23" t="s">
        <v>2623</v>
      </c>
      <c r="F1375" s="23"/>
      <c r="G1375" s="24" t="s">
        <v>3105</v>
      </c>
      <c r="H1375" s="25"/>
      <c r="I1375" s="23" t="s">
        <v>3106</v>
      </c>
      <c r="J1375" s="23"/>
    </row>
    <row r="1376" spans="2:10" ht="13.35" customHeight="1">
      <c r="B1376" s="10" t="str">
        <f>VLOOKUP($J1370,ASBVs!$A$2:$AE$411,29,FALSE)</f>
        <v>2</v>
      </c>
      <c r="C1376" s="10" t="str">
        <f>VLOOKUP($J1370,ASBVs!$A$2:$AE$411,30,FALSE)</f>
        <v>2</v>
      </c>
      <c r="D1376" s="10" t="str">
        <f>VLOOKUP($J1370,ASBVs!$A$2:$AE$411,31,FALSE)</f>
        <v>2</v>
      </c>
      <c r="E1376" s="26" t="str">
        <f>VLOOKUP($J1370,ASBVs!$A$2:$B$411,2,FALSE)</f>
        <v xml:space="preserve">Dorset </v>
      </c>
      <c r="F1376" s="26"/>
      <c r="G1376" s="27" t="str">
        <f>VLOOKUP($J1370,ASBVs!$A$2:$AB$411,27,FALSE)</f>
        <v>140.49</v>
      </c>
      <c r="H1376" s="25"/>
      <c r="I1376" s="27" t="str">
        <f>VLOOKUP($J1370,ASBVs!$A$2:$AB$411,28,FALSE)</f>
        <v>143.90</v>
      </c>
      <c r="J1376" s="25"/>
    </row>
    <row r="1377" spans="2:10" ht="13.35" customHeight="1">
      <c r="B1377" s="28" t="s">
        <v>3107</v>
      </c>
      <c r="C1377" s="28"/>
      <c r="D1377" s="28"/>
      <c r="E1377" s="28"/>
      <c r="F1377" s="28"/>
      <c r="G1377" s="28"/>
      <c r="H1377" s="28" t="s">
        <v>3108</v>
      </c>
      <c r="I1377" s="28"/>
      <c r="J1377" s="28"/>
    </row>
    <row r="1379" spans="2:10" ht="13.35" customHeight="1">
      <c r="B1379" s="3" t="s">
        <v>3099</v>
      </c>
      <c r="C1379" s="4"/>
      <c r="D1379" s="4" t="str">
        <f>VLOOKUP($J1379,ASBVs!$A$2:$D$411,4,FALSE)</f>
        <v>220099</v>
      </c>
      <c r="E1379" s="4"/>
      <c r="F1379" s="4" t="str">
        <f>VLOOKUP($J1379,ASBVs!$A$2:$H$411,8,FALSE)</f>
        <v>Twin</v>
      </c>
      <c r="G1379" s="29" t="str">
        <f>VLOOKUP($J1379,ASBVs!$A$2:$AF$411,32,FALSE)</f>
        <v xml:space="preserve"> </v>
      </c>
      <c r="H1379" s="30"/>
      <c r="I1379" s="5" t="s">
        <v>3100</v>
      </c>
      <c r="J1379" s="6">
        <v>154</v>
      </c>
    </row>
    <row r="1380" spans="2:10" ht="13.35" customHeight="1">
      <c r="B1380" s="7" t="s">
        <v>3101</v>
      </c>
      <c r="C1380" s="19" t="str">
        <f>VLOOKUP($J1379,ASBVs!$A$2:$F$411,6,FALSE)</f>
        <v>210037</v>
      </c>
      <c r="D1380" s="20"/>
      <c r="E1380" s="20"/>
      <c r="F1380" s="7" t="s">
        <v>3102</v>
      </c>
      <c r="G1380" s="21">
        <f>VLOOKUP($J1379,ASBVs!$A$2:$G$411,7,FALSE)</f>
        <v>44677</v>
      </c>
      <c r="H1380" s="21"/>
      <c r="I1380" s="21"/>
      <c r="J1380" s="22"/>
    </row>
    <row r="1381" spans="2:10" ht="13.35" customHeight="1">
      <c r="B1381" s="8" t="s">
        <v>0</v>
      </c>
      <c r="C1381" s="9" t="s">
        <v>6</v>
      </c>
      <c r="D1381" s="9" t="s">
        <v>2667</v>
      </c>
      <c r="E1381" s="9" t="s">
        <v>2</v>
      </c>
      <c r="F1381" s="9" t="s">
        <v>1</v>
      </c>
      <c r="G1381" s="8" t="s">
        <v>3</v>
      </c>
      <c r="H1381" s="8" t="s">
        <v>4</v>
      </c>
      <c r="I1381" s="8" t="s">
        <v>5</v>
      </c>
      <c r="J1381" s="8" t="s">
        <v>7</v>
      </c>
    </row>
    <row r="1382" spans="2:10" ht="13.35" customHeight="1">
      <c r="B1382" s="10" t="str">
        <f>VLOOKUP($J1379,ASBVs!$A$2:$AE$411,9,FALSE)</f>
        <v>0.34</v>
      </c>
      <c r="C1382" s="10" t="str">
        <f>VLOOKUP($J1379,ASBVs!$A$2:$AE$411,11,FALSE)</f>
        <v>8.82</v>
      </c>
      <c r="D1382" s="10" t="str">
        <f>VLOOKUP($J1379,ASBVs!$A$2:$AE$411,13,FALSE)</f>
        <v>13.03</v>
      </c>
      <c r="E1382" s="10" t="str">
        <f>VLOOKUP($J1379,ASBVs!$A$2:$AE$411,17,FALSE)</f>
        <v>-0.53</v>
      </c>
      <c r="F1382" s="10" t="str">
        <f>VLOOKUP($J1379,ASBVs!$A$2:$AE$411,15,FALSE)</f>
        <v>2.35</v>
      </c>
      <c r="G1382" s="10" t="str">
        <f>VLOOKUP($J1379,ASBVs!$A$2:$AE$411,19,FALSE)</f>
        <v>3.53</v>
      </c>
      <c r="H1382" s="10" t="str">
        <f>VLOOKUP($J1379,ASBVs!$A$2:$AE$411,21,FALSE)</f>
        <v>-0.44</v>
      </c>
      <c r="I1382" s="10" t="str">
        <f>VLOOKUP($J1379,ASBVs!$A$2:$AE$411,23,FALSE)</f>
        <v>2.58</v>
      </c>
      <c r="J1382" s="10" t="str">
        <f>VLOOKUP($J1379,ASBVs!$A$2:$AE$411,25,FALSE)</f>
        <v>2.23</v>
      </c>
    </row>
    <row r="1383" spans="2:10" ht="13.35" customHeight="1">
      <c r="B1383" s="10" t="str">
        <f>VLOOKUP($J1379,ASBVs!$A$2:$AB$411,10,FALSE)</f>
        <v>60</v>
      </c>
      <c r="C1383" s="10" t="str">
        <f>VLOOKUP($J1379,ASBVs!$A$2:$AB$411,12,FALSE)</f>
        <v>64</v>
      </c>
      <c r="D1383" s="10" t="str">
        <f>VLOOKUP($J1379,ASBVs!$A$2:$AB$411,14,FALSE)</f>
        <v>65</v>
      </c>
      <c r="E1383" s="10" t="str">
        <f>VLOOKUP($J1379,ASBVs!$A$2:$AB$411,18,FALSE)</f>
        <v>65</v>
      </c>
      <c r="F1383" s="10" t="str">
        <f>VLOOKUP($J1379,ASBVs!$A$2:$AB$411,16,FALSE)</f>
        <v>68</v>
      </c>
      <c r="G1383" s="10" t="str">
        <f>VLOOKUP($J1379,ASBVs!$A$2:$AB$411,20,FALSE)</f>
        <v>55</v>
      </c>
      <c r="H1383" s="10" t="str">
        <f>VLOOKUP($J1379,ASBVs!$A$2:$AB$411,22,FALSE)</f>
        <v>46</v>
      </c>
      <c r="I1383" s="10" t="str">
        <f>VLOOKUP($J1379,ASBVs!$A$2:$AB$411,24,FALSE)</f>
        <v>45</v>
      </c>
      <c r="J1383" s="10" t="str">
        <f>VLOOKUP($J1379,ASBVs!$A$2:$AB$411,26,FALSE)</f>
        <v>51</v>
      </c>
    </row>
    <row r="1384" spans="2:10" ht="13.35" customHeight="1">
      <c r="B1384" s="11" t="s">
        <v>3103</v>
      </c>
      <c r="C1384" s="11" t="s">
        <v>3091</v>
      </c>
      <c r="D1384" s="11" t="s">
        <v>3104</v>
      </c>
      <c r="E1384" s="23" t="s">
        <v>2623</v>
      </c>
      <c r="F1384" s="23"/>
      <c r="G1384" s="24" t="s">
        <v>3105</v>
      </c>
      <c r="H1384" s="25"/>
      <c r="I1384" s="23" t="s">
        <v>3106</v>
      </c>
      <c r="J1384" s="23"/>
    </row>
    <row r="1385" spans="2:10" ht="13.35" customHeight="1">
      <c r="B1385" s="10" t="str">
        <f>VLOOKUP($J1379,ASBVs!$A$2:$AE$411,29,FALSE)</f>
        <v>1</v>
      </c>
      <c r="C1385" s="10" t="str">
        <f>VLOOKUP($J1379,ASBVs!$A$2:$AE$411,30,FALSE)</f>
        <v>2</v>
      </c>
      <c r="D1385" s="10" t="str">
        <f>VLOOKUP($J1379,ASBVs!$A$2:$AE$411,31,FALSE)</f>
        <v>2</v>
      </c>
      <c r="E1385" s="26" t="str">
        <f>VLOOKUP($J1379,ASBVs!$A$2:$B$411,2,FALSE)</f>
        <v xml:space="preserve">Dorset </v>
      </c>
      <c r="F1385" s="26"/>
      <c r="G1385" s="27" t="str">
        <f>VLOOKUP($J1379,ASBVs!$A$2:$AB$411,27,FALSE)</f>
        <v>134.74</v>
      </c>
      <c r="H1385" s="25"/>
      <c r="I1385" s="27" t="str">
        <f>VLOOKUP($J1379,ASBVs!$A$2:$AB$411,28,FALSE)</f>
        <v>140.41</v>
      </c>
      <c r="J1385" s="25"/>
    </row>
    <row r="1386" spans="2:10" ht="13.35" customHeight="1">
      <c r="B1386" s="28" t="s">
        <v>3107</v>
      </c>
      <c r="C1386" s="28"/>
      <c r="D1386" s="28"/>
      <c r="E1386" s="28"/>
      <c r="F1386" s="28"/>
      <c r="G1386" s="28"/>
      <c r="H1386" s="28" t="s">
        <v>3108</v>
      </c>
      <c r="I1386" s="28"/>
      <c r="J1386" s="28"/>
    </row>
    <row r="1388" spans="2:10" ht="13.35" customHeight="1">
      <c r="B1388" s="3" t="s">
        <v>3099</v>
      </c>
      <c r="C1388" s="4"/>
      <c r="D1388" s="4" t="str">
        <f>VLOOKUP($J1388,ASBVs!$A$2:$D$411,4,FALSE)</f>
        <v>220701</v>
      </c>
      <c r="E1388" s="4"/>
      <c r="F1388" s="4" t="str">
        <f>VLOOKUP($J1388,ASBVs!$A$2:$H$411,8,FALSE)</f>
        <v>Twin</v>
      </c>
      <c r="G1388" s="29" t="str">
        <f>VLOOKUP($J1388,ASBVs!$A$2:$AF$411,32,FALSE)</f>
        <v>«««««</v>
      </c>
      <c r="H1388" s="30"/>
      <c r="I1388" s="5" t="s">
        <v>3100</v>
      </c>
      <c r="J1388" s="6">
        <v>155</v>
      </c>
    </row>
    <row r="1389" spans="2:10" ht="13.35" customHeight="1">
      <c r="B1389" s="7" t="s">
        <v>3101</v>
      </c>
      <c r="C1389" s="19" t="str">
        <f>VLOOKUP($J1388,ASBVs!$A$2:$F$411,6,FALSE)</f>
        <v>210761</v>
      </c>
      <c r="D1389" s="20"/>
      <c r="E1389" s="20"/>
      <c r="F1389" s="7" t="s">
        <v>3102</v>
      </c>
      <c r="G1389" s="21">
        <f>VLOOKUP($J1388,ASBVs!$A$2:$G$411,7,FALSE)</f>
        <v>44684</v>
      </c>
      <c r="H1389" s="21"/>
      <c r="I1389" s="21"/>
      <c r="J1389" s="22"/>
    </row>
    <row r="1390" spans="2:10" ht="13.35" customHeight="1">
      <c r="B1390" s="8" t="s">
        <v>0</v>
      </c>
      <c r="C1390" s="9" t="s">
        <v>6</v>
      </c>
      <c r="D1390" s="9" t="s">
        <v>2667</v>
      </c>
      <c r="E1390" s="9" t="s">
        <v>2</v>
      </c>
      <c r="F1390" s="9" t="s">
        <v>1</v>
      </c>
      <c r="G1390" s="8" t="s">
        <v>3</v>
      </c>
      <c r="H1390" s="8" t="s">
        <v>4</v>
      </c>
      <c r="I1390" s="8" t="s">
        <v>5</v>
      </c>
      <c r="J1390" s="8" t="s">
        <v>7</v>
      </c>
    </row>
    <row r="1391" spans="2:10" ht="13.35" customHeight="1">
      <c r="B1391" s="10" t="str">
        <f>VLOOKUP($J1388,ASBVs!$A$2:$AE$411,9,FALSE)</f>
        <v>0.36</v>
      </c>
      <c r="C1391" s="10" t="str">
        <f>VLOOKUP($J1388,ASBVs!$A$2:$AE$411,11,FALSE)</f>
        <v>7.97</v>
      </c>
      <c r="D1391" s="10" t="str">
        <f>VLOOKUP($J1388,ASBVs!$A$2:$AE$411,13,FALSE)</f>
        <v>12.56</v>
      </c>
      <c r="E1391" s="10" t="str">
        <f>VLOOKUP($J1388,ASBVs!$A$2:$AE$411,17,FALSE)</f>
        <v>0.12</v>
      </c>
      <c r="F1391" s="10" t="str">
        <f>VLOOKUP($J1388,ASBVs!$A$2:$AE$411,15,FALSE)</f>
        <v>2.32</v>
      </c>
      <c r="G1391" s="10" t="str">
        <f>VLOOKUP($J1388,ASBVs!$A$2:$AE$411,19,FALSE)</f>
        <v>2.38</v>
      </c>
      <c r="H1391" s="10" t="str">
        <f>VLOOKUP($J1388,ASBVs!$A$2:$AE$411,21,FALSE)</f>
        <v>-0.13</v>
      </c>
      <c r="I1391" s="10" t="str">
        <f>VLOOKUP($J1388,ASBVs!$A$2:$AE$411,23,FALSE)</f>
        <v>1.70</v>
      </c>
      <c r="J1391" s="10" t="str">
        <f>VLOOKUP($J1388,ASBVs!$A$2:$AE$411,25,FALSE)</f>
        <v>2.17</v>
      </c>
    </row>
    <row r="1392" spans="2:10" ht="13.35" customHeight="1">
      <c r="B1392" s="10" t="str">
        <f>VLOOKUP($J1388,ASBVs!$A$2:$AB$411,10,FALSE)</f>
        <v>61</v>
      </c>
      <c r="C1392" s="10" t="str">
        <f>VLOOKUP($J1388,ASBVs!$A$2:$AB$411,12,FALSE)</f>
        <v>65</v>
      </c>
      <c r="D1392" s="10" t="str">
        <f>VLOOKUP($J1388,ASBVs!$A$2:$AB$411,14,FALSE)</f>
        <v>65</v>
      </c>
      <c r="E1392" s="10" t="str">
        <f>VLOOKUP($J1388,ASBVs!$A$2:$AB$411,18,FALSE)</f>
        <v>65</v>
      </c>
      <c r="F1392" s="10" t="str">
        <f>VLOOKUP($J1388,ASBVs!$A$2:$AB$411,16,FALSE)</f>
        <v>68</v>
      </c>
      <c r="G1392" s="10" t="str">
        <f>VLOOKUP($J1388,ASBVs!$A$2:$AB$411,20,FALSE)</f>
        <v>55</v>
      </c>
      <c r="H1392" s="10" t="str">
        <f>VLOOKUP($J1388,ASBVs!$A$2:$AB$411,22,FALSE)</f>
        <v>45</v>
      </c>
      <c r="I1392" s="10" t="str">
        <f>VLOOKUP($J1388,ASBVs!$A$2:$AB$411,24,FALSE)</f>
        <v>45</v>
      </c>
      <c r="J1392" s="10" t="str">
        <f>VLOOKUP($J1388,ASBVs!$A$2:$AB$411,26,FALSE)</f>
        <v>51</v>
      </c>
    </row>
    <row r="1393" spans="2:10" ht="13.35" customHeight="1">
      <c r="B1393" s="11" t="s">
        <v>3103</v>
      </c>
      <c r="C1393" s="11" t="s">
        <v>3091</v>
      </c>
      <c r="D1393" s="11" t="s">
        <v>3104</v>
      </c>
      <c r="E1393" s="23" t="s">
        <v>2623</v>
      </c>
      <c r="F1393" s="23"/>
      <c r="G1393" s="24" t="s">
        <v>3105</v>
      </c>
      <c r="H1393" s="25"/>
      <c r="I1393" s="23" t="s">
        <v>3106</v>
      </c>
      <c r="J1393" s="23"/>
    </row>
    <row r="1394" spans="2:10" ht="13.35" customHeight="1">
      <c r="B1394" s="10" t="str">
        <f>VLOOKUP($J1388,ASBVs!$A$2:$AE$411,29,FALSE)</f>
        <v>2</v>
      </c>
      <c r="C1394" s="10" t="str">
        <f>VLOOKUP($J1388,ASBVs!$A$2:$AE$411,30,FALSE)</f>
        <v>2</v>
      </c>
      <c r="D1394" s="10" t="str">
        <f>VLOOKUP($J1388,ASBVs!$A$2:$AE$411,31,FALSE)</f>
        <v>3</v>
      </c>
      <c r="E1394" s="26" t="str">
        <f>VLOOKUP($J1388,ASBVs!$A$2:$B$411,2,FALSE)</f>
        <v xml:space="preserve">Dorset </v>
      </c>
      <c r="F1394" s="26"/>
      <c r="G1394" s="27" t="str">
        <f>VLOOKUP($J1388,ASBVs!$A$2:$AB$411,27,FALSE)</f>
        <v>134.08</v>
      </c>
      <c r="H1394" s="25"/>
      <c r="I1394" s="27" t="str">
        <f>VLOOKUP($J1388,ASBVs!$A$2:$AB$411,28,FALSE)</f>
        <v>136.28</v>
      </c>
      <c r="J1394" s="25"/>
    </row>
    <row r="1395" spans="2:10" ht="13.35" customHeight="1">
      <c r="B1395" s="28" t="s">
        <v>3107</v>
      </c>
      <c r="C1395" s="28"/>
      <c r="D1395" s="28"/>
      <c r="E1395" s="28"/>
      <c r="F1395" s="28"/>
      <c r="G1395" s="28"/>
      <c r="H1395" s="28" t="s">
        <v>3108</v>
      </c>
      <c r="I1395" s="28"/>
      <c r="J1395" s="28"/>
    </row>
    <row r="1397" spans="2:10" ht="13.35" customHeight="1">
      <c r="B1397" s="3" t="s">
        <v>3099</v>
      </c>
      <c r="C1397" s="4"/>
      <c r="D1397" s="4" t="str">
        <f>VLOOKUP($J1397,ASBVs!$A$2:$D$411,4,FALSE)</f>
        <v>220248</v>
      </c>
      <c r="E1397" s="4"/>
      <c r="F1397" s="4" t="str">
        <f>VLOOKUP($J1397,ASBVs!$A$2:$H$411,8,FALSE)</f>
        <v>Triplet</v>
      </c>
      <c r="G1397" s="29" t="str">
        <f>VLOOKUP($J1397,ASBVs!$A$2:$AF$411,32,FALSE)</f>
        <v>«««««</v>
      </c>
      <c r="H1397" s="30"/>
      <c r="I1397" s="5" t="s">
        <v>3100</v>
      </c>
      <c r="J1397" s="6">
        <v>156</v>
      </c>
    </row>
    <row r="1398" spans="2:10" ht="13.35" customHeight="1">
      <c r="B1398" s="7" t="s">
        <v>3101</v>
      </c>
      <c r="C1398" s="19" t="str">
        <f>VLOOKUP($J1397,ASBVs!$A$2:$F$411,6,FALSE)</f>
        <v>211162</v>
      </c>
      <c r="D1398" s="20"/>
      <c r="E1398" s="20"/>
      <c r="F1398" s="7" t="s">
        <v>3102</v>
      </c>
      <c r="G1398" s="21">
        <f>VLOOKUP($J1397,ASBVs!$A$2:$G$411,7,FALSE)</f>
        <v>44681</v>
      </c>
      <c r="H1398" s="21"/>
      <c r="I1398" s="21"/>
      <c r="J1398" s="22"/>
    </row>
    <row r="1399" spans="2:10" ht="13.35" customHeight="1">
      <c r="B1399" s="8" t="s">
        <v>0</v>
      </c>
      <c r="C1399" s="9" t="s">
        <v>6</v>
      </c>
      <c r="D1399" s="9" t="s">
        <v>2667</v>
      </c>
      <c r="E1399" s="9" t="s">
        <v>2</v>
      </c>
      <c r="F1399" s="9" t="s">
        <v>1</v>
      </c>
      <c r="G1399" s="8" t="s">
        <v>3</v>
      </c>
      <c r="H1399" s="8" t="s">
        <v>4</v>
      </c>
      <c r="I1399" s="8" t="s">
        <v>5</v>
      </c>
      <c r="J1399" s="8" t="s">
        <v>7</v>
      </c>
    </row>
    <row r="1400" spans="2:10" ht="13.35" customHeight="1">
      <c r="B1400" s="10" t="str">
        <f>VLOOKUP($J1397,ASBVs!$A$2:$AE$411,9,FALSE)</f>
        <v>0.49</v>
      </c>
      <c r="C1400" s="10" t="str">
        <f>VLOOKUP($J1397,ASBVs!$A$2:$AE$411,11,FALSE)</f>
        <v>9.23</v>
      </c>
      <c r="D1400" s="10" t="str">
        <f>VLOOKUP($J1397,ASBVs!$A$2:$AE$411,13,FALSE)</f>
        <v>13.49</v>
      </c>
      <c r="E1400" s="10" t="str">
        <f>VLOOKUP($J1397,ASBVs!$A$2:$AE$411,17,FALSE)</f>
        <v>-0.93</v>
      </c>
      <c r="F1400" s="10" t="str">
        <f>VLOOKUP($J1397,ASBVs!$A$2:$AE$411,15,FALSE)</f>
        <v>2.57</v>
      </c>
      <c r="G1400" s="10" t="str">
        <f>VLOOKUP($J1397,ASBVs!$A$2:$AE$411,19,FALSE)</f>
        <v>3.87</v>
      </c>
      <c r="H1400" s="10" t="str">
        <f>VLOOKUP($J1397,ASBVs!$A$2:$AE$411,21,FALSE)</f>
        <v>-0.15</v>
      </c>
      <c r="I1400" s="10" t="str">
        <f>VLOOKUP($J1397,ASBVs!$A$2:$AE$411,23,FALSE)</f>
        <v>0.83</v>
      </c>
      <c r="J1400" s="10" t="str">
        <f>VLOOKUP($J1397,ASBVs!$A$2:$AE$411,25,FALSE)</f>
        <v>2.34</v>
      </c>
    </row>
    <row r="1401" spans="2:10" ht="13.35" customHeight="1">
      <c r="B1401" s="10" t="str">
        <f>VLOOKUP($J1397,ASBVs!$A$2:$AB$411,10,FALSE)</f>
        <v>59</v>
      </c>
      <c r="C1401" s="10" t="str">
        <f>VLOOKUP($J1397,ASBVs!$A$2:$AB$411,12,FALSE)</f>
        <v>63</v>
      </c>
      <c r="D1401" s="10" t="str">
        <f>VLOOKUP($J1397,ASBVs!$A$2:$AB$411,14,FALSE)</f>
        <v>63</v>
      </c>
      <c r="E1401" s="10" t="str">
        <f>VLOOKUP($J1397,ASBVs!$A$2:$AB$411,18,FALSE)</f>
        <v>63</v>
      </c>
      <c r="F1401" s="10" t="str">
        <f>VLOOKUP($J1397,ASBVs!$A$2:$AB$411,16,FALSE)</f>
        <v>66</v>
      </c>
      <c r="G1401" s="10" t="str">
        <f>VLOOKUP($J1397,ASBVs!$A$2:$AB$411,20,FALSE)</f>
        <v>53</v>
      </c>
      <c r="H1401" s="10" t="str">
        <f>VLOOKUP($J1397,ASBVs!$A$2:$AB$411,22,FALSE)</f>
        <v>46</v>
      </c>
      <c r="I1401" s="10" t="str">
        <f>VLOOKUP($J1397,ASBVs!$A$2:$AB$411,24,FALSE)</f>
        <v>45</v>
      </c>
      <c r="J1401" s="10" t="str">
        <f>VLOOKUP($J1397,ASBVs!$A$2:$AB$411,26,FALSE)</f>
        <v>50</v>
      </c>
    </row>
    <row r="1402" spans="2:10" ht="13.35" customHeight="1">
      <c r="B1402" s="11" t="s">
        <v>3103</v>
      </c>
      <c r="C1402" s="11" t="s">
        <v>3091</v>
      </c>
      <c r="D1402" s="11" t="s">
        <v>3104</v>
      </c>
      <c r="E1402" s="23" t="s">
        <v>2623</v>
      </c>
      <c r="F1402" s="23"/>
      <c r="G1402" s="24" t="s">
        <v>3105</v>
      </c>
      <c r="H1402" s="25"/>
      <c r="I1402" s="23" t="s">
        <v>3106</v>
      </c>
      <c r="J1402" s="23"/>
    </row>
    <row r="1403" spans="2:10" ht="13.35" customHeight="1">
      <c r="B1403" s="10" t="str">
        <f>VLOOKUP($J1397,ASBVs!$A$2:$AE$411,29,FALSE)</f>
        <v>2</v>
      </c>
      <c r="C1403" s="10" t="str">
        <f>VLOOKUP($J1397,ASBVs!$A$2:$AE$411,30,FALSE)</f>
        <v>1</v>
      </c>
      <c r="D1403" s="10" t="str">
        <f>VLOOKUP($J1397,ASBVs!$A$2:$AE$411,31,FALSE)</f>
        <v>2</v>
      </c>
      <c r="E1403" s="26" t="str">
        <f>VLOOKUP($J1397,ASBVs!$A$2:$B$411,2,FALSE)</f>
        <v xml:space="preserve">Dorset </v>
      </c>
      <c r="F1403" s="26"/>
      <c r="G1403" s="27" t="str">
        <f>VLOOKUP($J1397,ASBVs!$A$2:$AB$411,27,FALSE)</f>
        <v>145.56</v>
      </c>
      <c r="H1403" s="25"/>
      <c r="I1403" s="27" t="str">
        <f>VLOOKUP($J1397,ASBVs!$A$2:$AB$411,28,FALSE)</f>
        <v>148.00</v>
      </c>
      <c r="J1403" s="25"/>
    </row>
    <row r="1404" spans="2:10" ht="13.35" customHeight="1">
      <c r="B1404" s="28" t="s">
        <v>3107</v>
      </c>
      <c r="C1404" s="28"/>
      <c r="D1404" s="28"/>
      <c r="E1404" s="28"/>
      <c r="F1404" s="28"/>
      <c r="G1404" s="28"/>
      <c r="H1404" s="28" t="s">
        <v>3108</v>
      </c>
      <c r="I1404" s="28"/>
      <c r="J1404" s="28"/>
    </row>
    <row r="1406" spans="2:10" ht="13.35" customHeight="1">
      <c r="B1406" s="3" t="s">
        <v>3099</v>
      </c>
      <c r="C1406" s="4"/>
      <c r="D1406" s="4" t="str">
        <f>VLOOKUP($J1406,ASBVs!$A$2:$D$411,4,FALSE)</f>
        <v>220616</v>
      </c>
      <c r="E1406" s="4"/>
      <c r="F1406" s="4" t="str">
        <f>VLOOKUP($J1406,ASBVs!$A$2:$H$411,8,FALSE)</f>
        <v>Twin</v>
      </c>
      <c r="G1406" s="29" t="str">
        <f>VLOOKUP($J1406,ASBVs!$A$2:$AF$411,32,FALSE)</f>
        <v>«««««</v>
      </c>
      <c r="H1406" s="30"/>
      <c r="I1406" s="5" t="s">
        <v>3100</v>
      </c>
      <c r="J1406" s="6">
        <v>157</v>
      </c>
    </row>
    <row r="1407" spans="2:10" ht="13.35" customHeight="1">
      <c r="B1407" s="7" t="s">
        <v>3101</v>
      </c>
      <c r="C1407" s="19" t="str">
        <f>VLOOKUP($J1406,ASBVs!$A$2:$F$411,6,FALSE)</f>
        <v>210743</v>
      </c>
      <c r="D1407" s="20"/>
      <c r="E1407" s="20"/>
      <c r="F1407" s="7" t="s">
        <v>3102</v>
      </c>
      <c r="G1407" s="21">
        <f>VLOOKUP($J1406,ASBVs!$A$2:$G$411,7,FALSE)</f>
        <v>44683</v>
      </c>
      <c r="H1407" s="21"/>
      <c r="I1407" s="21"/>
      <c r="J1407" s="22"/>
    </row>
    <row r="1408" spans="2:10" ht="13.35" customHeight="1">
      <c r="B1408" s="8" t="s">
        <v>0</v>
      </c>
      <c r="C1408" s="9" t="s">
        <v>6</v>
      </c>
      <c r="D1408" s="9" t="s">
        <v>2667</v>
      </c>
      <c r="E1408" s="9" t="s">
        <v>2</v>
      </c>
      <c r="F1408" s="9" t="s">
        <v>1</v>
      </c>
      <c r="G1408" s="8" t="s">
        <v>3</v>
      </c>
      <c r="H1408" s="8" t="s">
        <v>4</v>
      </c>
      <c r="I1408" s="8" t="s">
        <v>5</v>
      </c>
      <c r="J1408" s="8" t="s">
        <v>7</v>
      </c>
    </row>
    <row r="1409" spans="2:10" ht="13.35" customHeight="1">
      <c r="B1409" s="10" t="str">
        <f>VLOOKUP($J1406,ASBVs!$A$2:$AE$411,9,FALSE)</f>
        <v>0.74</v>
      </c>
      <c r="C1409" s="10" t="str">
        <f>VLOOKUP($J1406,ASBVs!$A$2:$AE$411,11,FALSE)</f>
        <v>9.46</v>
      </c>
      <c r="D1409" s="10" t="str">
        <f>VLOOKUP($J1406,ASBVs!$A$2:$AE$411,13,FALSE)</f>
        <v>13.97</v>
      </c>
      <c r="E1409" s="10" t="str">
        <f>VLOOKUP($J1406,ASBVs!$A$2:$AE$411,17,FALSE)</f>
        <v>-0.09</v>
      </c>
      <c r="F1409" s="10" t="str">
        <f>VLOOKUP($J1406,ASBVs!$A$2:$AE$411,15,FALSE)</f>
        <v>2.54</v>
      </c>
      <c r="G1409" s="10" t="str">
        <f>VLOOKUP($J1406,ASBVs!$A$2:$AE$411,19,FALSE)</f>
        <v>2.87</v>
      </c>
      <c r="H1409" s="10" t="str">
        <f>VLOOKUP($J1406,ASBVs!$A$2:$AE$411,21,FALSE)</f>
        <v>-0.05</v>
      </c>
      <c r="I1409" s="10" t="str">
        <f>VLOOKUP($J1406,ASBVs!$A$2:$AE$411,23,FALSE)</f>
        <v>1.00</v>
      </c>
      <c r="J1409" s="10" t="str">
        <f>VLOOKUP($J1406,ASBVs!$A$2:$AE$411,25,FALSE)</f>
        <v>2.56</v>
      </c>
    </row>
    <row r="1410" spans="2:10" ht="13.35" customHeight="1">
      <c r="B1410" s="10" t="str">
        <f>VLOOKUP($J1406,ASBVs!$A$2:$AB$411,10,FALSE)</f>
        <v>59</v>
      </c>
      <c r="C1410" s="10" t="str">
        <f>VLOOKUP($J1406,ASBVs!$A$2:$AB$411,12,FALSE)</f>
        <v>63</v>
      </c>
      <c r="D1410" s="10" t="str">
        <f>VLOOKUP($J1406,ASBVs!$A$2:$AB$411,14,FALSE)</f>
        <v>63</v>
      </c>
      <c r="E1410" s="10" t="str">
        <f>VLOOKUP($J1406,ASBVs!$A$2:$AB$411,18,FALSE)</f>
        <v>64</v>
      </c>
      <c r="F1410" s="10" t="str">
        <f>VLOOKUP($J1406,ASBVs!$A$2:$AB$411,16,FALSE)</f>
        <v>67</v>
      </c>
      <c r="G1410" s="10" t="str">
        <f>VLOOKUP($J1406,ASBVs!$A$2:$AB$411,20,FALSE)</f>
        <v>54</v>
      </c>
      <c r="H1410" s="10" t="str">
        <f>VLOOKUP($J1406,ASBVs!$A$2:$AB$411,22,FALSE)</f>
        <v>45</v>
      </c>
      <c r="I1410" s="10" t="str">
        <f>VLOOKUP($J1406,ASBVs!$A$2:$AB$411,24,FALSE)</f>
        <v>45</v>
      </c>
      <c r="J1410" s="10" t="str">
        <f>VLOOKUP($J1406,ASBVs!$A$2:$AB$411,26,FALSE)</f>
        <v>50</v>
      </c>
    </row>
    <row r="1411" spans="2:10" ht="13.35" customHeight="1">
      <c r="B1411" s="11" t="s">
        <v>3103</v>
      </c>
      <c r="C1411" s="11" t="s">
        <v>3091</v>
      </c>
      <c r="D1411" s="11" t="s">
        <v>3104</v>
      </c>
      <c r="E1411" s="23" t="s">
        <v>2623</v>
      </c>
      <c r="F1411" s="23"/>
      <c r="G1411" s="24" t="s">
        <v>3105</v>
      </c>
      <c r="H1411" s="25"/>
      <c r="I1411" s="23" t="s">
        <v>3106</v>
      </c>
      <c r="J1411" s="23"/>
    </row>
    <row r="1412" spans="2:10" ht="13.35" customHeight="1">
      <c r="B1412" s="10" t="str">
        <f>VLOOKUP($J1406,ASBVs!$A$2:$AE$411,29,FALSE)</f>
        <v>3</v>
      </c>
      <c r="C1412" s="10" t="str">
        <f>VLOOKUP($J1406,ASBVs!$A$2:$AE$411,30,FALSE)</f>
        <v>2</v>
      </c>
      <c r="D1412" s="10" t="str">
        <f>VLOOKUP($J1406,ASBVs!$A$2:$AE$411,31,FALSE)</f>
        <v>3</v>
      </c>
      <c r="E1412" s="26" t="str">
        <f>VLOOKUP($J1406,ASBVs!$A$2:$B$411,2,FALSE)</f>
        <v xml:space="preserve">Dorset </v>
      </c>
      <c r="F1412" s="26"/>
      <c r="G1412" s="27" t="str">
        <f>VLOOKUP($J1406,ASBVs!$A$2:$AB$411,27,FALSE)</f>
        <v>141.28</v>
      </c>
      <c r="H1412" s="25"/>
      <c r="I1412" s="27" t="str">
        <f>VLOOKUP($J1406,ASBVs!$A$2:$AB$411,28,FALSE)</f>
        <v>142.76</v>
      </c>
      <c r="J1412" s="25"/>
    </row>
    <row r="1413" spans="2:10" ht="13.35" customHeight="1">
      <c r="B1413" s="28" t="s">
        <v>3107</v>
      </c>
      <c r="C1413" s="28"/>
      <c r="D1413" s="28"/>
      <c r="E1413" s="28"/>
      <c r="F1413" s="28"/>
      <c r="G1413" s="28"/>
      <c r="H1413" s="28" t="s">
        <v>3108</v>
      </c>
      <c r="I1413" s="28"/>
      <c r="J1413" s="28"/>
    </row>
    <row r="1415" spans="2:10" ht="13.35" customHeight="1">
      <c r="B1415" s="3" t="s">
        <v>3099</v>
      </c>
      <c r="C1415" s="4"/>
      <c r="D1415" s="4" t="str">
        <f>VLOOKUP($J1415,ASBVs!$A$2:$D$411,4,FALSE)</f>
        <v>220706</v>
      </c>
      <c r="E1415" s="4"/>
      <c r="F1415" s="4" t="str">
        <f>VLOOKUP($J1415,ASBVs!$A$2:$H$411,8,FALSE)</f>
        <v>Twin</v>
      </c>
      <c r="G1415" s="29" t="str">
        <f>VLOOKUP($J1415,ASBVs!$A$2:$AF$411,32,FALSE)</f>
        <v>«««««</v>
      </c>
      <c r="H1415" s="30"/>
      <c r="I1415" s="5" t="s">
        <v>3100</v>
      </c>
      <c r="J1415" s="6">
        <v>158</v>
      </c>
    </row>
    <row r="1416" spans="2:10" ht="13.35" customHeight="1">
      <c r="B1416" s="7" t="s">
        <v>3101</v>
      </c>
      <c r="C1416" s="19" t="str">
        <f>VLOOKUP($J1415,ASBVs!$A$2:$F$411,6,FALSE)</f>
        <v>210761</v>
      </c>
      <c r="D1416" s="20"/>
      <c r="E1416" s="20"/>
      <c r="F1416" s="7" t="s">
        <v>3102</v>
      </c>
      <c r="G1416" s="21">
        <f>VLOOKUP($J1415,ASBVs!$A$2:$G$411,7,FALSE)</f>
        <v>44684</v>
      </c>
      <c r="H1416" s="21"/>
      <c r="I1416" s="21"/>
      <c r="J1416" s="22"/>
    </row>
    <row r="1417" spans="2:10" ht="13.35" customHeight="1">
      <c r="B1417" s="8" t="s">
        <v>0</v>
      </c>
      <c r="C1417" s="9" t="s">
        <v>6</v>
      </c>
      <c r="D1417" s="9" t="s">
        <v>2667</v>
      </c>
      <c r="E1417" s="9" t="s">
        <v>2</v>
      </c>
      <c r="F1417" s="9" t="s">
        <v>1</v>
      </c>
      <c r="G1417" s="8" t="s">
        <v>3</v>
      </c>
      <c r="H1417" s="8" t="s">
        <v>4</v>
      </c>
      <c r="I1417" s="8" t="s">
        <v>5</v>
      </c>
      <c r="J1417" s="8" t="s">
        <v>7</v>
      </c>
    </row>
    <row r="1418" spans="2:10" ht="13.35" customHeight="1">
      <c r="B1418" s="10" t="str">
        <f>VLOOKUP($J1415,ASBVs!$A$2:$AE$411,9,FALSE)</f>
        <v>0.39</v>
      </c>
      <c r="C1418" s="10" t="str">
        <f>VLOOKUP($J1415,ASBVs!$A$2:$AE$411,11,FALSE)</f>
        <v>8.10</v>
      </c>
      <c r="D1418" s="10" t="str">
        <f>VLOOKUP($J1415,ASBVs!$A$2:$AE$411,13,FALSE)</f>
        <v>12.99</v>
      </c>
      <c r="E1418" s="10" t="str">
        <f>VLOOKUP($J1415,ASBVs!$A$2:$AE$411,17,FALSE)</f>
        <v>0.73</v>
      </c>
      <c r="F1418" s="10" t="str">
        <f>VLOOKUP($J1415,ASBVs!$A$2:$AE$411,15,FALSE)</f>
        <v>3.38</v>
      </c>
      <c r="G1418" s="10" t="str">
        <f>VLOOKUP($J1415,ASBVs!$A$2:$AE$411,19,FALSE)</f>
        <v>2.38</v>
      </c>
      <c r="H1418" s="10" t="str">
        <f>VLOOKUP($J1415,ASBVs!$A$2:$AE$411,21,FALSE)</f>
        <v>-0.02</v>
      </c>
      <c r="I1418" s="10" t="str">
        <f>VLOOKUP($J1415,ASBVs!$A$2:$AE$411,23,FALSE)</f>
        <v>-0.02</v>
      </c>
      <c r="J1418" s="10" t="str">
        <f>VLOOKUP($J1415,ASBVs!$A$2:$AE$411,25,FALSE)</f>
        <v>2.73</v>
      </c>
    </row>
    <row r="1419" spans="2:10" ht="13.35" customHeight="1">
      <c r="B1419" s="10" t="str">
        <f>VLOOKUP($J1415,ASBVs!$A$2:$AB$411,10,FALSE)</f>
        <v>67</v>
      </c>
      <c r="C1419" s="10" t="str">
        <f>VLOOKUP($J1415,ASBVs!$A$2:$AB$411,12,FALSE)</f>
        <v>68</v>
      </c>
      <c r="D1419" s="10" t="str">
        <f>VLOOKUP($J1415,ASBVs!$A$2:$AB$411,14,FALSE)</f>
        <v>67</v>
      </c>
      <c r="E1419" s="10" t="str">
        <f>VLOOKUP($J1415,ASBVs!$A$2:$AB$411,18,FALSE)</f>
        <v>66</v>
      </c>
      <c r="F1419" s="10" t="str">
        <f>VLOOKUP($J1415,ASBVs!$A$2:$AB$411,16,FALSE)</f>
        <v>67</v>
      </c>
      <c r="G1419" s="10" t="str">
        <f>VLOOKUP($J1415,ASBVs!$A$2:$AB$411,20,FALSE)</f>
        <v>60</v>
      </c>
      <c r="H1419" s="10" t="str">
        <f>VLOOKUP($J1415,ASBVs!$A$2:$AB$411,22,FALSE)</f>
        <v>56</v>
      </c>
      <c r="I1419" s="10" t="str">
        <f>VLOOKUP($J1415,ASBVs!$A$2:$AB$411,24,FALSE)</f>
        <v>55</v>
      </c>
      <c r="J1419" s="10" t="str">
        <f>VLOOKUP($J1415,ASBVs!$A$2:$AB$411,26,FALSE)</f>
        <v>58</v>
      </c>
    </row>
    <row r="1420" spans="2:10" ht="13.35" customHeight="1">
      <c r="B1420" s="11" t="s">
        <v>3103</v>
      </c>
      <c r="C1420" s="11" t="s">
        <v>3091</v>
      </c>
      <c r="D1420" s="11" t="s">
        <v>3104</v>
      </c>
      <c r="E1420" s="23" t="s">
        <v>2623</v>
      </c>
      <c r="F1420" s="23"/>
      <c r="G1420" s="24" t="s">
        <v>3105</v>
      </c>
      <c r="H1420" s="25"/>
      <c r="I1420" s="23" t="s">
        <v>3106</v>
      </c>
      <c r="J1420" s="23"/>
    </row>
    <row r="1421" spans="2:10" ht="13.35" customHeight="1">
      <c r="B1421" s="10" t="str">
        <f>VLOOKUP($J1415,ASBVs!$A$2:$AE$411,29,FALSE)</f>
        <v>2</v>
      </c>
      <c r="C1421" s="10" t="str">
        <f>VLOOKUP($J1415,ASBVs!$A$2:$AE$411,30,FALSE)</f>
        <v>1</v>
      </c>
      <c r="D1421" s="10" t="str">
        <f>VLOOKUP($J1415,ASBVs!$A$2:$AE$411,31,FALSE)</f>
        <v>2</v>
      </c>
      <c r="E1421" s="26" t="str">
        <f>VLOOKUP($J1415,ASBVs!$A$2:$B$411,2,FALSE)</f>
        <v xml:space="preserve">Dorset </v>
      </c>
      <c r="F1421" s="26"/>
      <c r="G1421" s="27" t="str">
        <f>VLOOKUP($J1415,ASBVs!$A$2:$AB$411,27,FALSE)</f>
        <v>144.97</v>
      </c>
      <c r="H1421" s="25"/>
      <c r="I1421" s="27" t="str">
        <f>VLOOKUP($J1415,ASBVs!$A$2:$AB$411,28,FALSE)</f>
        <v>146.01</v>
      </c>
      <c r="J1421" s="25"/>
    </row>
    <row r="1422" spans="2:10" ht="13.35" customHeight="1">
      <c r="B1422" s="28" t="s">
        <v>3107</v>
      </c>
      <c r="C1422" s="28"/>
      <c r="D1422" s="28"/>
      <c r="E1422" s="28"/>
      <c r="F1422" s="28"/>
      <c r="G1422" s="28"/>
      <c r="H1422" s="28" t="s">
        <v>3108</v>
      </c>
      <c r="I1422" s="28"/>
      <c r="J1422" s="28"/>
    </row>
    <row r="1424" spans="2:10" ht="13.35" customHeight="1">
      <c r="B1424" s="3" t="s">
        <v>3099</v>
      </c>
      <c r="C1424" s="4"/>
      <c r="D1424" s="4" t="str">
        <f>VLOOKUP($J1424,ASBVs!$A$2:$D$411,4,FALSE)</f>
        <v>221030</v>
      </c>
      <c r="E1424" s="4"/>
      <c r="F1424" s="4" t="str">
        <f>VLOOKUP($J1424,ASBVs!$A$2:$H$411,8,FALSE)</f>
        <v>Twin</v>
      </c>
      <c r="G1424" s="29" t="str">
        <f>VLOOKUP($J1424,ASBVs!$A$2:$AF$411,32,FALSE)</f>
        <v xml:space="preserve"> </v>
      </c>
      <c r="H1424" s="30"/>
      <c r="I1424" s="5" t="s">
        <v>3100</v>
      </c>
      <c r="J1424" s="6">
        <v>159</v>
      </c>
    </row>
    <row r="1425" spans="2:10" ht="13.35" customHeight="1">
      <c r="B1425" s="7" t="s">
        <v>3101</v>
      </c>
      <c r="C1425" s="19" t="str">
        <f>VLOOKUP($J1424,ASBVs!$A$2:$F$411,6,FALSE)</f>
        <v>210613</v>
      </c>
      <c r="D1425" s="20"/>
      <c r="E1425" s="20"/>
      <c r="F1425" s="7" t="s">
        <v>3102</v>
      </c>
      <c r="G1425" s="21">
        <f>VLOOKUP($J1424,ASBVs!$A$2:$G$411,7,FALSE)</f>
        <v>44700</v>
      </c>
      <c r="H1425" s="21"/>
      <c r="I1425" s="21"/>
      <c r="J1425" s="22"/>
    </row>
    <row r="1426" spans="2:10" ht="13.35" customHeight="1">
      <c r="B1426" s="8" t="s">
        <v>0</v>
      </c>
      <c r="C1426" s="9" t="s">
        <v>6</v>
      </c>
      <c r="D1426" s="9" t="s">
        <v>2667</v>
      </c>
      <c r="E1426" s="9" t="s">
        <v>2</v>
      </c>
      <c r="F1426" s="9" t="s">
        <v>1</v>
      </c>
      <c r="G1426" s="8" t="s">
        <v>3</v>
      </c>
      <c r="H1426" s="8" t="s">
        <v>4</v>
      </c>
      <c r="I1426" s="8" t="s">
        <v>5</v>
      </c>
      <c r="J1426" s="8" t="s">
        <v>7</v>
      </c>
    </row>
    <row r="1427" spans="2:10" ht="13.35" customHeight="1">
      <c r="B1427" s="10" t="str">
        <f>VLOOKUP($J1424,ASBVs!$A$2:$AE$411,9,FALSE)</f>
        <v>0.50</v>
      </c>
      <c r="C1427" s="10" t="str">
        <f>VLOOKUP($J1424,ASBVs!$A$2:$AE$411,11,FALSE)</f>
        <v>11.07</v>
      </c>
      <c r="D1427" s="10" t="str">
        <f>VLOOKUP($J1424,ASBVs!$A$2:$AE$411,13,FALSE)</f>
        <v>16.16</v>
      </c>
      <c r="E1427" s="10" t="str">
        <f>VLOOKUP($J1424,ASBVs!$A$2:$AE$411,17,FALSE)</f>
        <v>-0.14</v>
      </c>
      <c r="F1427" s="10" t="str">
        <f>VLOOKUP($J1424,ASBVs!$A$2:$AE$411,15,FALSE)</f>
        <v>3.55</v>
      </c>
      <c r="G1427" s="10" t="str">
        <f>VLOOKUP($J1424,ASBVs!$A$2:$AE$411,19,FALSE)</f>
        <v>4.18</v>
      </c>
      <c r="H1427" s="10" t="str">
        <f>VLOOKUP($J1424,ASBVs!$A$2:$AE$411,21,FALSE)</f>
        <v>-0.32</v>
      </c>
      <c r="I1427" s="10" t="str">
        <f>VLOOKUP($J1424,ASBVs!$A$2:$AE$411,23,FALSE)</f>
        <v>2.81</v>
      </c>
      <c r="J1427" s="10" t="str">
        <f>VLOOKUP($J1424,ASBVs!$A$2:$AE$411,25,FALSE)</f>
        <v>2.89</v>
      </c>
    </row>
    <row r="1428" spans="2:10" ht="13.35" customHeight="1">
      <c r="B1428" s="10" t="str">
        <f>VLOOKUP($J1424,ASBVs!$A$2:$AB$411,10,FALSE)</f>
        <v>62</v>
      </c>
      <c r="C1428" s="10" t="str">
        <f>VLOOKUP($J1424,ASBVs!$A$2:$AB$411,12,FALSE)</f>
        <v>64</v>
      </c>
      <c r="D1428" s="10" t="str">
        <f>VLOOKUP($J1424,ASBVs!$A$2:$AB$411,14,FALSE)</f>
        <v>62</v>
      </c>
      <c r="E1428" s="10" t="str">
        <f>VLOOKUP($J1424,ASBVs!$A$2:$AB$411,18,FALSE)</f>
        <v>63</v>
      </c>
      <c r="F1428" s="10" t="str">
        <f>VLOOKUP($J1424,ASBVs!$A$2:$AB$411,16,FALSE)</f>
        <v>65</v>
      </c>
      <c r="G1428" s="10" t="str">
        <f>VLOOKUP($J1424,ASBVs!$A$2:$AB$411,20,FALSE)</f>
        <v>56</v>
      </c>
      <c r="H1428" s="10" t="str">
        <f>VLOOKUP($J1424,ASBVs!$A$2:$AB$411,22,FALSE)</f>
        <v>48</v>
      </c>
      <c r="I1428" s="10" t="str">
        <f>VLOOKUP($J1424,ASBVs!$A$2:$AB$411,24,FALSE)</f>
        <v>48</v>
      </c>
      <c r="J1428" s="10" t="str">
        <f>VLOOKUP($J1424,ASBVs!$A$2:$AB$411,26,FALSE)</f>
        <v>51</v>
      </c>
    </row>
    <row r="1429" spans="2:10" ht="13.35" customHeight="1">
      <c r="B1429" s="11" t="s">
        <v>3103</v>
      </c>
      <c r="C1429" s="11" t="s">
        <v>3091</v>
      </c>
      <c r="D1429" s="11" t="s">
        <v>3104</v>
      </c>
      <c r="E1429" s="23" t="s">
        <v>2623</v>
      </c>
      <c r="F1429" s="23"/>
      <c r="G1429" s="24" t="s">
        <v>3105</v>
      </c>
      <c r="H1429" s="25"/>
      <c r="I1429" s="23" t="s">
        <v>3106</v>
      </c>
      <c r="J1429" s="23"/>
    </row>
    <row r="1430" spans="2:10" ht="13.35" customHeight="1">
      <c r="B1430" s="10" t="str">
        <f>VLOOKUP($J1424,ASBVs!$A$2:$AE$411,29,FALSE)</f>
        <v>2</v>
      </c>
      <c r="C1430" s="10" t="str">
        <f>VLOOKUP($J1424,ASBVs!$A$2:$AE$411,30,FALSE)</f>
        <v>2</v>
      </c>
      <c r="D1430" s="10" t="str">
        <f>VLOOKUP($J1424,ASBVs!$A$2:$AE$411,31,FALSE)</f>
        <v>1</v>
      </c>
      <c r="E1430" s="26" t="str">
        <f>VLOOKUP($J1424,ASBVs!$A$2:$B$411,2,FALSE)</f>
        <v xml:space="preserve">Dorset </v>
      </c>
      <c r="F1430" s="26"/>
      <c r="G1430" s="27" t="str">
        <f>VLOOKUP($J1424,ASBVs!$A$2:$AB$411,27,FALSE)</f>
        <v>150.45</v>
      </c>
      <c r="H1430" s="25"/>
      <c r="I1430" s="27" t="str">
        <f>VLOOKUP($J1424,ASBVs!$A$2:$AB$411,28,FALSE)</f>
        <v>155.00</v>
      </c>
      <c r="J1430" s="25"/>
    </row>
    <row r="1431" spans="2:10" ht="13.35" customHeight="1">
      <c r="B1431" s="28" t="s">
        <v>3107</v>
      </c>
      <c r="C1431" s="28"/>
      <c r="D1431" s="28"/>
      <c r="E1431" s="28"/>
      <c r="F1431" s="28"/>
      <c r="G1431" s="28"/>
      <c r="H1431" s="28" t="s">
        <v>3108</v>
      </c>
      <c r="I1431" s="28"/>
      <c r="J1431" s="28"/>
    </row>
    <row r="1433" spans="2:10" ht="13.35" customHeight="1">
      <c r="B1433" s="3" t="s">
        <v>3099</v>
      </c>
      <c r="C1433" s="4"/>
      <c r="D1433" s="4" t="str">
        <f>VLOOKUP($J1433,ASBVs!$A$2:$D$411,4,FALSE)</f>
        <v>220192</v>
      </c>
      <c r="E1433" s="4"/>
      <c r="F1433" s="4" t="str">
        <f>VLOOKUP($J1433,ASBVs!$A$2:$H$411,8,FALSE)</f>
        <v>Twin</v>
      </c>
      <c r="G1433" s="29"/>
      <c r="H1433" s="30"/>
      <c r="I1433" s="5" t="s">
        <v>3100</v>
      </c>
      <c r="J1433" s="6">
        <v>160</v>
      </c>
    </row>
    <row r="1434" spans="2:10" ht="13.35" customHeight="1">
      <c r="B1434" s="7" t="s">
        <v>3101</v>
      </c>
      <c r="C1434" s="19" t="str">
        <f>VLOOKUP($J1433,ASBVs!$A$2:$F$411,6,FALSE)</f>
        <v>201704</v>
      </c>
      <c r="D1434" s="20"/>
      <c r="E1434" s="20"/>
      <c r="F1434" s="7" t="s">
        <v>3102</v>
      </c>
      <c r="G1434" s="21">
        <f>VLOOKUP($J1433,ASBVs!$A$2:$G$411,7,FALSE)</f>
        <v>44680</v>
      </c>
      <c r="H1434" s="21"/>
      <c r="I1434" s="21"/>
      <c r="J1434" s="22"/>
    </row>
    <row r="1435" spans="2:10" ht="13.35" customHeight="1">
      <c r="B1435" s="8" t="s">
        <v>0</v>
      </c>
      <c r="C1435" s="9" t="s">
        <v>6</v>
      </c>
      <c r="D1435" s="9" t="s">
        <v>2667</v>
      </c>
      <c r="E1435" s="9" t="s">
        <v>2</v>
      </c>
      <c r="F1435" s="9" t="s">
        <v>1</v>
      </c>
      <c r="G1435" s="8" t="s">
        <v>3</v>
      </c>
      <c r="H1435" s="8" t="s">
        <v>4</v>
      </c>
      <c r="I1435" s="8" t="s">
        <v>5</v>
      </c>
      <c r="J1435" s="8" t="s">
        <v>7</v>
      </c>
    </row>
    <row r="1436" spans="2:10" ht="13.35" customHeight="1">
      <c r="B1436" s="10" t="str">
        <f>VLOOKUP($J1433,ASBVs!$A$2:$AE$411,9,FALSE)</f>
        <v>0.34</v>
      </c>
      <c r="C1436" s="10" t="str">
        <f>VLOOKUP($J1433,ASBVs!$A$2:$AE$411,11,FALSE)</f>
        <v>9.17</v>
      </c>
      <c r="D1436" s="10" t="str">
        <f>VLOOKUP($J1433,ASBVs!$A$2:$AE$411,13,FALSE)</f>
        <v>13.33</v>
      </c>
      <c r="E1436" s="10" t="str">
        <f>VLOOKUP($J1433,ASBVs!$A$2:$AE$411,17,FALSE)</f>
        <v>-0.72</v>
      </c>
      <c r="F1436" s="10" t="str">
        <f>VLOOKUP($J1433,ASBVs!$A$2:$AE$411,15,FALSE)</f>
        <v>2.78</v>
      </c>
      <c r="G1436" s="10" t="str">
        <f>VLOOKUP($J1433,ASBVs!$A$2:$AE$411,19,FALSE)</f>
        <v>4.13</v>
      </c>
      <c r="H1436" s="10" t="str">
        <f>VLOOKUP($J1433,ASBVs!$A$2:$AE$411,21,FALSE)</f>
        <v>-0.68</v>
      </c>
      <c r="I1436" s="10" t="str">
        <f>VLOOKUP($J1433,ASBVs!$A$2:$AE$411,23,FALSE)</f>
        <v>3.46</v>
      </c>
      <c r="J1436" s="10" t="str">
        <f>VLOOKUP($J1433,ASBVs!$A$2:$AE$411,25,FALSE)</f>
        <v>2.23</v>
      </c>
    </row>
    <row r="1437" spans="2:10" ht="13.35" customHeight="1">
      <c r="B1437" s="10" t="str">
        <f>VLOOKUP($J1433,ASBVs!$A$2:$AB$411,10,FALSE)</f>
        <v>62</v>
      </c>
      <c r="C1437" s="10" t="str">
        <f>VLOOKUP($J1433,ASBVs!$A$2:$AB$411,12,FALSE)</f>
        <v>66</v>
      </c>
      <c r="D1437" s="10" t="str">
        <f>VLOOKUP($J1433,ASBVs!$A$2:$AB$411,14,FALSE)</f>
        <v>66</v>
      </c>
      <c r="E1437" s="10" t="str">
        <f>VLOOKUP($J1433,ASBVs!$A$2:$AB$411,18,FALSE)</f>
        <v>66</v>
      </c>
      <c r="F1437" s="10" t="str">
        <f>VLOOKUP($J1433,ASBVs!$A$2:$AB$411,16,FALSE)</f>
        <v>68</v>
      </c>
      <c r="G1437" s="10" t="str">
        <f>VLOOKUP($J1433,ASBVs!$A$2:$AB$411,20,FALSE)</f>
        <v>55</v>
      </c>
      <c r="H1437" s="10" t="str">
        <f>VLOOKUP($J1433,ASBVs!$A$2:$AB$411,22,FALSE)</f>
        <v>40</v>
      </c>
      <c r="I1437" s="10" t="str">
        <f>VLOOKUP($J1433,ASBVs!$A$2:$AB$411,24,FALSE)</f>
        <v>40</v>
      </c>
      <c r="J1437" s="10" t="str">
        <f>VLOOKUP($J1433,ASBVs!$A$2:$AB$411,26,FALSE)</f>
        <v>50</v>
      </c>
    </row>
    <row r="1438" spans="2:10" ht="13.35" customHeight="1">
      <c r="B1438" s="11" t="s">
        <v>3103</v>
      </c>
      <c r="C1438" s="11" t="s">
        <v>3091</v>
      </c>
      <c r="D1438" s="11" t="s">
        <v>3104</v>
      </c>
      <c r="E1438" s="23" t="s">
        <v>2623</v>
      </c>
      <c r="F1438" s="23"/>
      <c r="G1438" s="24" t="s">
        <v>3105</v>
      </c>
      <c r="H1438" s="25"/>
      <c r="I1438" s="23" t="s">
        <v>3106</v>
      </c>
      <c r="J1438" s="23"/>
    </row>
    <row r="1439" spans="2:10" ht="13.35" customHeight="1">
      <c r="B1439" s="10" t="str">
        <f>VLOOKUP($J1433,ASBVs!$A$2:$AE$411,29,FALSE)</f>
        <v>2</v>
      </c>
      <c r="C1439" s="10" t="str">
        <f>VLOOKUP($J1433,ASBVs!$A$2:$AE$411,30,FALSE)</f>
        <v>1</v>
      </c>
      <c r="D1439" s="10" t="str">
        <f>VLOOKUP($J1433,ASBVs!$A$2:$AE$411,31,FALSE)</f>
        <v>1</v>
      </c>
      <c r="E1439" s="26" t="str">
        <f>VLOOKUP($J1433,ASBVs!$A$2:$B$411,2,FALSE)</f>
        <v xml:space="preserve">Tradie </v>
      </c>
      <c r="F1439" s="26"/>
      <c r="G1439" s="27" t="str">
        <f>VLOOKUP($J1433,ASBVs!$A$2:$AB$411,27,FALSE)</f>
        <v>132.49</v>
      </c>
      <c r="H1439" s="25"/>
      <c r="I1439" s="27" t="str">
        <f>VLOOKUP($J1433,ASBVs!$A$2:$AB$411,28,FALSE)</f>
        <v>140.86</v>
      </c>
      <c r="J1439" s="25"/>
    </row>
    <row r="1440" spans="2:10" ht="13.35" customHeight="1">
      <c r="B1440" s="28" t="s">
        <v>3107</v>
      </c>
      <c r="C1440" s="28"/>
      <c r="D1440" s="28"/>
      <c r="E1440" s="28"/>
      <c r="F1440" s="28"/>
      <c r="G1440" s="28"/>
      <c r="H1440" s="28" t="s">
        <v>3108</v>
      </c>
      <c r="I1440" s="28"/>
      <c r="J1440" s="28"/>
    </row>
    <row r="1442" spans="2:10" ht="13.35" customHeight="1">
      <c r="B1442" s="3" t="s">
        <v>3099</v>
      </c>
      <c r="C1442" s="4"/>
      <c r="D1442" s="4" t="str">
        <f>VLOOKUP($J1442,ASBVs!$A$2:$D$411,4,FALSE)</f>
        <v>220802</v>
      </c>
      <c r="E1442" s="4"/>
      <c r="F1442" s="4" t="str">
        <f>VLOOKUP($J1442,ASBVs!$A$2:$H$411,8,FALSE)</f>
        <v>Twin</v>
      </c>
      <c r="G1442" s="29" t="str">
        <f>VLOOKUP($J1442,ASBVs!$A$2:$AF$411,32,FALSE)</f>
        <v>«««««</v>
      </c>
      <c r="H1442" s="30"/>
      <c r="I1442" s="5" t="s">
        <v>3100</v>
      </c>
      <c r="J1442" s="6">
        <v>161</v>
      </c>
    </row>
    <row r="1443" spans="2:10" ht="13.35" customHeight="1">
      <c r="B1443" s="7" t="s">
        <v>3101</v>
      </c>
      <c r="C1443" s="19" t="str">
        <f>VLOOKUP($J1442,ASBVs!$A$2:$F$411,6,FALSE)</f>
        <v>200242</v>
      </c>
      <c r="D1443" s="20"/>
      <c r="E1443" s="20"/>
      <c r="F1443" s="7" t="s">
        <v>3102</v>
      </c>
      <c r="G1443" s="21">
        <f>VLOOKUP($J1442,ASBVs!$A$2:$G$411,7,FALSE)</f>
        <v>44684</v>
      </c>
      <c r="H1443" s="21"/>
      <c r="I1443" s="21"/>
      <c r="J1443" s="22"/>
    </row>
    <row r="1444" spans="2:10" ht="13.35" customHeight="1">
      <c r="B1444" s="8" t="s">
        <v>0</v>
      </c>
      <c r="C1444" s="9" t="s">
        <v>6</v>
      </c>
      <c r="D1444" s="9" t="s">
        <v>2667</v>
      </c>
      <c r="E1444" s="9" t="s">
        <v>2</v>
      </c>
      <c r="F1444" s="9" t="s">
        <v>1</v>
      </c>
      <c r="G1444" s="8" t="s">
        <v>3</v>
      </c>
      <c r="H1444" s="8" t="s">
        <v>4</v>
      </c>
      <c r="I1444" s="8" t="s">
        <v>5</v>
      </c>
      <c r="J1444" s="8" t="s">
        <v>7</v>
      </c>
    </row>
    <row r="1445" spans="2:10" ht="13.35" customHeight="1">
      <c r="B1445" s="10" t="str">
        <f>VLOOKUP($J1442,ASBVs!$A$2:$AE$411,9,FALSE)</f>
        <v>0.44</v>
      </c>
      <c r="C1445" s="10" t="str">
        <f>VLOOKUP($J1442,ASBVs!$A$2:$AE$411,11,FALSE)</f>
        <v>9.73</v>
      </c>
      <c r="D1445" s="10" t="str">
        <f>VLOOKUP($J1442,ASBVs!$A$2:$AE$411,13,FALSE)</f>
        <v>13.84</v>
      </c>
      <c r="E1445" s="10" t="str">
        <f>VLOOKUP($J1442,ASBVs!$A$2:$AE$411,17,FALSE)</f>
        <v>0.15</v>
      </c>
      <c r="F1445" s="10" t="str">
        <f>VLOOKUP($J1442,ASBVs!$A$2:$AE$411,15,FALSE)</f>
        <v>3.04</v>
      </c>
      <c r="G1445" s="10" t="str">
        <f>VLOOKUP($J1442,ASBVs!$A$2:$AE$411,19,FALSE)</f>
        <v>2.59</v>
      </c>
      <c r="H1445" s="10" t="str">
        <f>VLOOKUP($J1442,ASBVs!$A$2:$AE$411,21,FALSE)</f>
        <v>-0.17</v>
      </c>
      <c r="I1445" s="10" t="str">
        <f>VLOOKUP($J1442,ASBVs!$A$2:$AE$411,23,FALSE)</f>
        <v>0.96</v>
      </c>
      <c r="J1445" s="10" t="str">
        <f>VLOOKUP($J1442,ASBVs!$A$2:$AE$411,25,FALSE)</f>
        <v>2.39</v>
      </c>
    </row>
    <row r="1446" spans="2:10" ht="13.35" customHeight="1">
      <c r="B1446" s="10" t="str">
        <f>VLOOKUP($J1442,ASBVs!$A$2:$AB$411,10,FALSE)</f>
        <v>63</v>
      </c>
      <c r="C1446" s="10" t="str">
        <f>VLOOKUP($J1442,ASBVs!$A$2:$AB$411,12,FALSE)</f>
        <v>67</v>
      </c>
      <c r="D1446" s="10" t="str">
        <f>VLOOKUP($J1442,ASBVs!$A$2:$AB$411,14,FALSE)</f>
        <v>67</v>
      </c>
      <c r="E1446" s="10" t="str">
        <f>VLOOKUP($J1442,ASBVs!$A$2:$AB$411,18,FALSE)</f>
        <v>68</v>
      </c>
      <c r="F1446" s="10" t="str">
        <f>VLOOKUP($J1442,ASBVs!$A$2:$AB$411,16,FALSE)</f>
        <v>70</v>
      </c>
      <c r="G1446" s="10" t="str">
        <f>VLOOKUP($J1442,ASBVs!$A$2:$AB$411,20,FALSE)</f>
        <v>57</v>
      </c>
      <c r="H1446" s="10" t="str">
        <f>VLOOKUP($J1442,ASBVs!$A$2:$AB$411,22,FALSE)</f>
        <v>48</v>
      </c>
      <c r="I1446" s="10" t="str">
        <f>VLOOKUP($J1442,ASBVs!$A$2:$AB$411,24,FALSE)</f>
        <v>47</v>
      </c>
      <c r="J1446" s="10" t="str">
        <f>VLOOKUP($J1442,ASBVs!$A$2:$AB$411,26,FALSE)</f>
        <v>53</v>
      </c>
    </row>
    <row r="1447" spans="2:10" ht="13.35" customHeight="1">
      <c r="B1447" s="11" t="s">
        <v>3103</v>
      </c>
      <c r="C1447" s="11" t="s">
        <v>3091</v>
      </c>
      <c r="D1447" s="11" t="s">
        <v>3104</v>
      </c>
      <c r="E1447" s="23" t="s">
        <v>2623</v>
      </c>
      <c r="F1447" s="23"/>
      <c r="G1447" s="24" t="s">
        <v>3105</v>
      </c>
      <c r="H1447" s="25"/>
      <c r="I1447" s="23" t="s">
        <v>3106</v>
      </c>
      <c r="J1447" s="23"/>
    </row>
    <row r="1448" spans="2:10" ht="13.35" customHeight="1">
      <c r="B1448" s="10" t="str">
        <f>VLOOKUP($J1442,ASBVs!$A$2:$AE$411,29,FALSE)</f>
        <v>2</v>
      </c>
      <c r="C1448" s="10" t="str">
        <f>VLOOKUP($J1442,ASBVs!$A$2:$AE$411,30,FALSE)</f>
        <v>1</v>
      </c>
      <c r="D1448" s="10" t="str">
        <f>VLOOKUP($J1442,ASBVs!$A$2:$AE$411,31,FALSE)</f>
        <v>1</v>
      </c>
      <c r="E1448" s="26" t="str">
        <f>VLOOKUP($J1442,ASBVs!$A$2:$B$411,2,FALSE)</f>
        <v xml:space="preserve">Tradie </v>
      </c>
      <c r="F1448" s="26"/>
      <c r="G1448" s="27" t="str">
        <f>VLOOKUP($J1442,ASBVs!$A$2:$AB$411,27,FALSE)</f>
        <v>137.94</v>
      </c>
      <c r="H1448" s="25"/>
      <c r="I1448" s="27" t="str">
        <f>VLOOKUP($J1442,ASBVs!$A$2:$AB$411,28,FALSE)</f>
        <v>140.71</v>
      </c>
      <c r="J1448" s="25"/>
    </row>
    <row r="1449" spans="2:10" ht="13.35" customHeight="1">
      <c r="B1449" s="28" t="s">
        <v>3107</v>
      </c>
      <c r="C1449" s="28"/>
      <c r="D1449" s="28"/>
      <c r="E1449" s="28"/>
      <c r="F1449" s="28"/>
      <c r="G1449" s="28"/>
      <c r="H1449" s="28" t="s">
        <v>3108</v>
      </c>
      <c r="I1449" s="28"/>
      <c r="J1449" s="28"/>
    </row>
    <row r="1451" spans="2:10" ht="13.35" customHeight="1">
      <c r="B1451" s="3" t="s">
        <v>3099</v>
      </c>
      <c r="C1451" s="4"/>
      <c r="D1451" s="4" t="str">
        <f>VLOOKUP($J1451,ASBVs!$A$2:$D$411,4,FALSE)</f>
        <v>220445</v>
      </c>
      <c r="E1451" s="4"/>
      <c r="F1451" s="4" t="str">
        <f>VLOOKUP($J1451,ASBVs!$A$2:$H$411,8,FALSE)</f>
        <v>Twin</v>
      </c>
      <c r="G1451" s="29"/>
      <c r="H1451" s="30"/>
      <c r="I1451" s="5" t="s">
        <v>3100</v>
      </c>
      <c r="J1451" s="6">
        <v>162</v>
      </c>
    </row>
    <row r="1452" spans="2:10" ht="13.35" customHeight="1">
      <c r="B1452" s="7" t="s">
        <v>3101</v>
      </c>
      <c r="C1452" s="19" t="str">
        <f>VLOOKUP($J1451,ASBVs!$A$2:$F$411,6,FALSE)</f>
        <v>210174</v>
      </c>
      <c r="D1452" s="20"/>
      <c r="E1452" s="20"/>
      <c r="F1452" s="7" t="s">
        <v>3102</v>
      </c>
      <c r="G1452" s="21">
        <f>VLOOKUP($J1451,ASBVs!$A$2:$G$411,7,FALSE)</f>
        <v>44683</v>
      </c>
      <c r="H1452" s="21"/>
      <c r="I1452" s="21"/>
      <c r="J1452" s="22"/>
    </row>
    <row r="1453" spans="2:10" ht="13.35" customHeight="1">
      <c r="B1453" s="8" t="s">
        <v>0</v>
      </c>
      <c r="C1453" s="9" t="s">
        <v>6</v>
      </c>
      <c r="D1453" s="9" t="s">
        <v>2667</v>
      </c>
      <c r="E1453" s="9" t="s">
        <v>2</v>
      </c>
      <c r="F1453" s="9" t="s">
        <v>1</v>
      </c>
      <c r="G1453" s="8" t="s">
        <v>3</v>
      </c>
      <c r="H1453" s="8" t="s">
        <v>4</v>
      </c>
      <c r="I1453" s="8" t="s">
        <v>5</v>
      </c>
      <c r="J1453" s="8" t="s">
        <v>7</v>
      </c>
    </row>
    <row r="1454" spans="2:10" ht="13.35" customHeight="1">
      <c r="B1454" s="10" t="str">
        <f>VLOOKUP($J1451,ASBVs!$A$2:$AE$411,9,FALSE)</f>
        <v>0.49</v>
      </c>
      <c r="C1454" s="10" t="str">
        <f>VLOOKUP($J1451,ASBVs!$A$2:$AE$411,11,FALSE)</f>
        <v>11.01</v>
      </c>
      <c r="D1454" s="10" t="str">
        <f>VLOOKUP($J1451,ASBVs!$A$2:$AE$411,13,FALSE)</f>
        <v>15.91</v>
      </c>
      <c r="E1454" s="10" t="str">
        <f>VLOOKUP($J1451,ASBVs!$A$2:$AE$411,17,FALSE)</f>
        <v>-0.68</v>
      </c>
      <c r="F1454" s="10" t="str">
        <f>VLOOKUP($J1451,ASBVs!$A$2:$AE$411,15,FALSE)</f>
        <v>1.72</v>
      </c>
      <c r="G1454" s="10" t="str">
        <f>VLOOKUP($J1451,ASBVs!$A$2:$AE$411,19,FALSE)</f>
        <v>3.99</v>
      </c>
      <c r="H1454" s="10" t="str">
        <f>VLOOKUP($J1451,ASBVs!$A$2:$AE$411,21,FALSE)</f>
        <v>-0.53</v>
      </c>
      <c r="I1454" s="10" t="str">
        <f>VLOOKUP($J1451,ASBVs!$A$2:$AE$411,23,FALSE)</f>
        <v>4.97</v>
      </c>
      <c r="J1454" s="10" t="str">
        <f>VLOOKUP($J1451,ASBVs!$A$2:$AE$411,25,FALSE)</f>
        <v>2.04</v>
      </c>
    </row>
    <row r="1455" spans="2:10" ht="13.35" customHeight="1">
      <c r="B1455" s="10" t="str">
        <f>VLOOKUP($J1451,ASBVs!$A$2:$AB$411,10,FALSE)</f>
        <v>61</v>
      </c>
      <c r="C1455" s="10" t="str">
        <f>VLOOKUP($J1451,ASBVs!$A$2:$AB$411,12,FALSE)</f>
        <v>65</v>
      </c>
      <c r="D1455" s="10" t="str">
        <f>VLOOKUP($J1451,ASBVs!$A$2:$AB$411,14,FALSE)</f>
        <v>66</v>
      </c>
      <c r="E1455" s="10" t="str">
        <f>VLOOKUP($J1451,ASBVs!$A$2:$AB$411,18,FALSE)</f>
        <v>66</v>
      </c>
      <c r="F1455" s="10" t="str">
        <f>VLOOKUP($J1451,ASBVs!$A$2:$AB$411,16,FALSE)</f>
        <v>68</v>
      </c>
      <c r="G1455" s="10" t="str">
        <f>VLOOKUP($J1451,ASBVs!$A$2:$AB$411,20,FALSE)</f>
        <v>55</v>
      </c>
      <c r="H1455" s="10" t="str">
        <f>VLOOKUP($J1451,ASBVs!$A$2:$AB$411,22,FALSE)</f>
        <v>42</v>
      </c>
      <c r="I1455" s="10" t="str">
        <f>VLOOKUP($J1451,ASBVs!$A$2:$AB$411,24,FALSE)</f>
        <v>42</v>
      </c>
      <c r="J1455" s="10" t="str">
        <f>VLOOKUP($J1451,ASBVs!$A$2:$AB$411,26,FALSE)</f>
        <v>51</v>
      </c>
    </row>
    <row r="1456" spans="2:10" ht="13.35" customHeight="1">
      <c r="B1456" s="11" t="s">
        <v>3103</v>
      </c>
      <c r="C1456" s="11" t="s">
        <v>3091</v>
      </c>
      <c r="D1456" s="11" t="s">
        <v>3104</v>
      </c>
      <c r="E1456" s="23" t="s">
        <v>2623</v>
      </c>
      <c r="F1456" s="23"/>
      <c r="G1456" s="24" t="s">
        <v>3105</v>
      </c>
      <c r="H1456" s="25"/>
      <c r="I1456" s="23" t="s">
        <v>3106</v>
      </c>
      <c r="J1456" s="23"/>
    </row>
    <row r="1457" spans="2:10" ht="13.35" customHeight="1">
      <c r="B1457" s="10" t="str">
        <f>VLOOKUP($J1451,ASBVs!$A$2:$AE$411,29,FALSE)</f>
        <v>2</v>
      </c>
      <c r="C1457" s="10" t="str">
        <f>VLOOKUP($J1451,ASBVs!$A$2:$AE$411,30,FALSE)</f>
        <v>1</v>
      </c>
      <c r="D1457" s="10" t="str">
        <f>VLOOKUP($J1451,ASBVs!$A$2:$AE$411,31,FALSE)</f>
        <v>1</v>
      </c>
      <c r="E1457" s="26" t="str">
        <f>VLOOKUP($J1451,ASBVs!$A$2:$B$411,2,FALSE)</f>
        <v xml:space="preserve">Tradie </v>
      </c>
      <c r="F1457" s="26"/>
      <c r="G1457" s="27" t="str">
        <f>VLOOKUP($J1451,ASBVs!$A$2:$AB$411,27,FALSE)</f>
        <v>133.73</v>
      </c>
      <c r="H1457" s="25"/>
      <c r="I1457" s="27" t="str">
        <f>VLOOKUP($J1451,ASBVs!$A$2:$AB$411,28,FALSE)</f>
        <v>140.51</v>
      </c>
      <c r="J1457" s="25"/>
    </row>
    <row r="1458" spans="2:10" ht="13.35" customHeight="1">
      <c r="B1458" s="28" t="s">
        <v>3107</v>
      </c>
      <c r="C1458" s="28"/>
      <c r="D1458" s="28"/>
      <c r="E1458" s="28"/>
      <c r="F1458" s="28"/>
      <c r="G1458" s="28"/>
      <c r="H1458" s="28" t="s">
        <v>3108</v>
      </c>
      <c r="I1458" s="28"/>
      <c r="J1458" s="28"/>
    </row>
    <row r="1460" spans="2:10" ht="13.35" customHeight="1">
      <c r="B1460" s="3" t="s">
        <v>3099</v>
      </c>
      <c r="C1460" s="4"/>
      <c r="D1460" s="4" t="str">
        <f>VLOOKUP($J1460,ASBVs!$A$2:$D$411,4,FALSE)</f>
        <v>220360</v>
      </c>
      <c r="E1460" s="4"/>
      <c r="F1460" s="4" t="str">
        <f>VLOOKUP($J1460,ASBVs!$A$2:$H$411,8,FALSE)</f>
        <v>Twin</v>
      </c>
      <c r="G1460" s="29" t="str">
        <f>VLOOKUP($J1460,ASBVs!$A$2:$AF$411,32,FALSE)</f>
        <v>«««««</v>
      </c>
      <c r="H1460" s="30"/>
      <c r="I1460" s="5" t="s">
        <v>3100</v>
      </c>
      <c r="J1460" s="6">
        <v>163</v>
      </c>
    </row>
    <row r="1461" spans="2:10" ht="13.35" customHeight="1">
      <c r="B1461" s="7" t="s">
        <v>3101</v>
      </c>
      <c r="C1461" s="19" t="str">
        <f>VLOOKUP($J1460,ASBVs!$A$2:$F$411,6,FALSE)</f>
        <v>201283</v>
      </c>
      <c r="D1461" s="20"/>
      <c r="E1461" s="20"/>
      <c r="F1461" s="7" t="s">
        <v>3102</v>
      </c>
      <c r="G1461" s="21">
        <f>VLOOKUP($J1460,ASBVs!$A$2:$G$411,7,FALSE)</f>
        <v>44680</v>
      </c>
      <c r="H1461" s="21"/>
      <c r="I1461" s="21"/>
      <c r="J1461" s="22"/>
    </row>
    <row r="1462" spans="2:10" ht="13.35" customHeight="1">
      <c r="B1462" s="8" t="s">
        <v>0</v>
      </c>
      <c r="C1462" s="9" t="s">
        <v>6</v>
      </c>
      <c r="D1462" s="9" t="s">
        <v>2667</v>
      </c>
      <c r="E1462" s="9" t="s">
        <v>2</v>
      </c>
      <c r="F1462" s="9" t="s">
        <v>1</v>
      </c>
      <c r="G1462" s="8" t="s">
        <v>3</v>
      </c>
      <c r="H1462" s="8" t="s">
        <v>4</v>
      </c>
      <c r="I1462" s="8" t="s">
        <v>5</v>
      </c>
      <c r="J1462" s="8" t="s">
        <v>7</v>
      </c>
    </row>
    <row r="1463" spans="2:10" ht="13.35" customHeight="1">
      <c r="B1463" s="10" t="str">
        <f>VLOOKUP($J1460,ASBVs!$A$2:$AE$411,9,FALSE)</f>
        <v>0.37</v>
      </c>
      <c r="C1463" s="10" t="str">
        <f>VLOOKUP($J1460,ASBVs!$A$2:$AE$411,11,FALSE)</f>
        <v>8.35</v>
      </c>
      <c r="D1463" s="10" t="str">
        <f>VLOOKUP($J1460,ASBVs!$A$2:$AE$411,13,FALSE)</f>
        <v>12.37</v>
      </c>
      <c r="E1463" s="10" t="str">
        <f>VLOOKUP($J1460,ASBVs!$A$2:$AE$411,17,FALSE)</f>
        <v>0.73</v>
      </c>
      <c r="F1463" s="10" t="str">
        <f>VLOOKUP($J1460,ASBVs!$A$2:$AE$411,15,FALSE)</f>
        <v>3.37</v>
      </c>
      <c r="G1463" s="10" t="str">
        <f>VLOOKUP($J1460,ASBVs!$A$2:$AE$411,19,FALSE)</f>
        <v>2.25</v>
      </c>
      <c r="H1463" s="10" t="str">
        <f>VLOOKUP($J1460,ASBVs!$A$2:$AE$411,21,FALSE)</f>
        <v>0.10</v>
      </c>
      <c r="I1463" s="10" t="str">
        <f>VLOOKUP($J1460,ASBVs!$A$2:$AE$411,23,FALSE)</f>
        <v>-0.38</v>
      </c>
      <c r="J1463" s="10" t="str">
        <f>VLOOKUP($J1460,ASBVs!$A$2:$AE$411,25,FALSE)</f>
        <v>2.51</v>
      </c>
    </row>
    <row r="1464" spans="2:10" ht="13.35" customHeight="1">
      <c r="B1464" s="10" t="str">
        <f>VLOOKUP($J1460,ASBVs!$A$2:$AB$411,10,FALSE)</f>
        <v>64</v>
      </c>
      <c r="C1464" s="10" t="str">
        <f>VLOOKUP($J1460,ASBVs!$A$2:$AB$411,12,FALSE)</f>
        <v>67</v>
      </c>
      <c r="D1464" s="10" t="str">
        <f>VLOOKUP($J1460,ASBVs!$A$2:$AB$411,14,FALSE)</f>
        <v>67</v>
      </c>
      <c r="E1464" s="10" t="str">
        <f>VLOOKUP($J1460,ASBVs!$A$2:$AB$411,18,FALSE)</f>
        <v>67</v>
      </c>
      <c r="F1464" s="10" t="str">
        <f>VLOOKUP($J1460,ASBVs!$A$2:$AB$411,16,FALSE)</f>
        <v>70</v>
      </c>
      <c r="G1464" s="10" t="str">
        <f>VLOOKUP($J1460,ASBVs!$A$2:$AB$411,20,FALSE)</f>
        <v>58</v>
      </c>
      <c r="H1464" s="10" t="str">
        <f>VLOOKUP($J1460,ASBVs!$A$2:$AB$411,22,FALSE)</f>
        <v>48</v>
      </c>
      <c r="I1464" s="10" t="str">
        <f>VLOOKUP($J1460,ASBVs!$A$2:$AB$411,24,FALSE)</f>
        <v>47</v>
      </c>
      <c r="J1464" s="10" t="str">
        <f>VLOOKUP($J1460,ASBVs!$A$2:$AB$411,26,FALSE)</f>
        <v>53</v>
      </c>
    </row>
    <row r="1465" spans="2:10" ht="13.35" customHeight="1">
      <c r="B1465" s="11" t="s">
        <v>3103</v>
      </c>
      <c r="C1465" s="11" t="s">
        <v>3091</v>
      </c>
      <c r="D1465" s="11" t="s">
        <v>3104</v>
      </c>
      <c r="E1465" s="23" t="s">
        <v>2623</v>
      </c>
      <c r="F1465" s="23"/>
      <c r="G1465" s="24" t="s">
        <v>3105</v>
      </c>
      <c r="H1465" s="25"/>
      <c r="I1465" s="23" t="s">
        <v>3106</v>
      </c>
      <c r="J1465" s="23"/>
    </row>
    <row r="1466" spans="2:10" ht="13.35" customHeight="1">
      <c r="B1466" s="10" t="str">
        <f>VLOOKUP($J1460,ASBVs!$A$2:$AE$411,29,FALSE)</f>
        <v>2</v>
      </c>
      <c r="C1466" s="10" t="str">
        <f>VLOOKUP($J1460,ASBVs!$A$2:$AE$411,30,FALSE)</f>
        <v>3</v>
      </c>
      <c r="D1466" s="10" t="str">
        <f>VLOOKUP($J1460,ASBVs!$A$2:$AE$411,31,FALSE)</f>
        <v>2</v>
      </c>
      <c r="E1466" s="26" t="str">
        <f>VLOOKUP($J1460,ASBVs!$A$2:$B$411,2,FALSE)</f>
        <v xml:space="preserve">Tradie </v>
      </c>
      <c r="F1466" s="26"/>
      <c r="G1466" s="27" t="str">
        <f>VLOOKUP($J1460,ASBVs!$A$2:$AB$411,27,FALSE)</f>
        <v>140.75</v>
      </c>
      <c r="H1466" s="25"/>
      <c r="I1466" s="27" t="str">
        <f>VLOOKUP($J1460,ASBVs!$A$2:$AB$411,28,FALSE)</f>
        <v>140.35</v>
      </c>
      <c r="J1466" s="25"/>
    </row>
    <row r="1467" spans="2:10" ht="13.35" customHeight="1">
      <c r="B1467" s="28" t="s">
        <v>3107</v>
      </c>
      <c r="C1467" s="28"/>
      <c r="D1467" s="28"/>
      <c r="E1467" s="28"/>
      <c r="F1467" s="28"/>
      <c r="G1467" s="28"/>
      <c r="H1467" s="28" t="s">
        <v>3108</v>
      </c>
      <c r="I1467" s="28"/>
      <c r="J1467" s="28"/>
    </row>
    <row r="1469" spans="2:10" ht="13.35" customHeight="1">
      <c r="B1469" s="3" t="s">
        <v>3099</v>
      </c>
      <c r="C1469" s="4"/>
      <c r="D1469" s="4" t="str">
        <f>VLOOKUP($J1469,ASBVs!$A$2:$D$411,4,FALSE)</f>
        <v>220847</v>
      </c>
      <c r="E1469" s="4"/>
      <c r="F1469" s="4" t="str">
        <f>VLOOKUP($J1469,ASBVs!$A$2:$H$411,8,FALSE)</f>
        <v>Twin</v>
      </c>
      <c r="G1469" s="29"/>
      <c r="H1469" s="30"/>
      <c r="I1469" s="5" t="s">
        <v>3100</v>
      </c>
      <c r="J1469" s="6">
        <v>164</v>
      </c>
    </row>
    <row r="1470" spans="2:10" ht="13.35" customHeight="1">
      <c r="B1470" s="7" t="s">
        <v>3101</v>
      </c>
      <c r="C1470" s="19" t="str">
        <f>VLOOKUP($J1469,ASBVs!$A$2:$F$411,6,FALSE)</f>
        <v>210174</v>
      </c>
      <c r="D1470" s="20"/>
      <c r="E1470" s="20"/>
      <c r="F1470" s="7" t="s">
        <v>3102</v>
      </c>
      <c r="G1470" s="21">
        <f>VLOOKUP($J1469,ASBVs!$A$2:$G$411,7,FALSE)</f>
        <v>44687</v>
      </c>
      <c r="H1470" s="21"/>
      <c r="I1470" s="21"/>
      <c r="J1470" s="22"/>
    </row>
    <row r="1471" spans="2:10" ht="13.35" customHeight="1">
      <c r="B1471" s="8" t="s">
        <v>0</v>
      </c>
      <c r="C1471" s="9" t="s">
        <v>6</v>
      </c>
      <c r="D1471" s="9" t="s">
        <v>2667</v>
      </c>
      <c r="E1471" s="9" t="s">
        <v>2</v>
      </c>
      <c r="F1471" s="9" t="s">
        <v>1</v>
      </c>
      <c r="G1471" s="8" t="s">
        <v>3</v>
      </c>
      <c r="H1471" s="8" t="s">
        <v>4</v>
      </c>
      <c r="I1471" s="8" t="s">
        <v>5</v>
      </c>
      <c r="J1471" s="8" t="s">
        <v>7</v>
      </c>
    </row>
    <row r="1472" spans="2:10" ht="13.35" customHeight="1">
      <c r="B1472" s="10" t="str">
        <f>VLOOKUP($J1469,ASBVs!$A$2:$AE$411,9,FALSE)</f>
        <v>0.73</v>
      </c>
      <c r="C1472" s="10" t="str">
        <f>VLOOKUP($J1469,ASBVs!$A$2:$AE$411,11,FALSE)</f>
        <v>10.59</v>
      </c>
      <c r="D1472" s="10" t="str">
        <f>VLOOKUP($J1469,ASBVs!$A$2:$AE$411,13,FALSE)</f>
        <v>14.89</v>
      </c>
      <c r="E1472" s="10" t="str">
        <f>VLOOKUP($J1469,ASBVs!$A$2:$AE$411,17,FALSE)</f>
        <v>-0.83</v>
      </c>
      <c r="F1472" s="10" t="str">
        <f>VLOOKUP($J1469,ASBVs!$A$2:$AE$411,15,FALSE)</f>
        <v>2.03</v>
      </c>
      <c r="G1472" s="10" t="str">
        <f>VLOOKUP($J1469,ASBVs!$A$2:$AE$411,19,FALSE)</f>
        <v>4.22</v>
      </c>
      <c r="H1472" s="10" t="str">
        <f>VLOOKUP($J1469,ASBVs!$A$2:$AE$411,21,FALSE)</f>
        <v>-0.58</v>
      </c>
      <c r="I1472" s="10" t="str">
        <f>VLOOKUP($J1469,ASBVs!$A$2:$AE$411,23,FALSE)</f>
        <v>4.29</v>
      </c>
      <c r="J1472" s="10" t="str">
        <f>VLOOKUP($J1469,ASBVs!$A$2:$AE$411,25,FALSE)</f>
        <v>1.90</v>
      </c>
    </row>
    <row r="1473" spans="2:10" ht="13.35" customHeight="1">
      <c r="B1473" s="10" t="str">
        <f>VLOOKUP($J1469,ASBVs!$A$2:$AB$411,10,FALSE)</f>
        <v>61</v>
      </c>
      <c r="C1473" s="10" t="str">
        <f>VLOOKUP($J1469,ASBVs!$A$2:$AB$411,12,FALSE)</f>
        <v>65</v>
      </c>
      <c r="D1473" s="10" t="str">
        <f>VLOOKUP($J1469,ASBVs!$A$2:$AB$411,14,FALSE)</f>
        <v>65</v>
      </c>
      <c r="E1473" s="10" t="str">
        <f>VLOOKUP($J1469,ASBVs!$A$2:$AB$411,18,FALSE)</f>
        <v>66</v>
      </c>
      <c r="F1473" s="10" t="str">
        <f>VLOOKUP($J1469,ASBVs!$A$2:$AB$411,16,FALSE)</f>
        <v>68</v>
      </c>
      <c r="G1473" s="10" t="str">
        <f>VLOOKUP($J1469,ASBVs!$A$2:$AB$411,20,FALSE)</f>
        <v>55</v>
      </c>
      <c r="H1473" s="10" t="str">
        <f>VLOOKUP($J1469,ASBVs!$A$2:$AB$411,22,FALSE)</f>
        <v>46</v>
      </c>
      <c r="I1473" s="10" t="str">
        <f>VLOOKUP($J1469,ASBVs!$A$2:$AB$411,24,FALSE)</f>
        <v>45</v>
      </c>
      <c r="J1473" s="10" t="str">
        <f>VLOOKUP($J1469,ASBVs!$A$2:$AB$411,26,FALSE)</f>
        <v>51</v>
      </c>
    </row>
    <row r="1474" spans="2:10" ht="13.35" customHeight="1">
      <c r="B1474" s="11" t="s">
        <v>3103</v>
      </c>
      <c r="C1474" s="11" t="s">
        <v>3091</v>
      </c>
      <c r="D1474" s="11" t="s">
        <v>3104</v>
      </c>
      <c r="E1474" s="23" t="s">
        <v>2623</v>
      </c>
      <c r="F1474" s="23"/>
      <c r="G1474" s="24" t="s">
        <v>3105</v>
      </c>
      <c r="H1474" s="25"/>
      <c r="I1474" s="23" t="s">
        <v>3106</v>
      </c>
      <c r="J1474" s="23"/>
    </row>
    <row r="1475" spans="2:10" ht="13.35" customHeight="1">
      <c r="B1475" s="10" t="str">
        <f>VLOOKUP($J1469,ASBVs!$A$2:$AE$411,29,FALSE)</f>
        <v>2</v>
      </c>
      <c r="C1475" s="10" t="str">
        <f>VLOOKUP($J1469,ASBVs!$A$2:$AE$411,30,FALSE)</f>
        <v>2</v>
      </c>
      <c r="D1475" s="10" t="str">
        <f>VLOOKUP($J1469,ASBVs!$A$2:$AE$411,31,FALSE)</f>
        <v>3</v>
      </c>
      <c r="E1475" s="26" t="str">
        <f>VLOOKUP($J1469,ASBVs!$A$2:$B$411,2,FALSE)</f>
        <v xml:space="preserve">Tradie </v>
      </c>
      <c r="F1475" s="26"/>
      <c r="G1475" s="27" t="str">
        <f>VLOOKUP($J1469,ASBVs!$A$2:$AB$411,27,FALSE)</f>
        <v>132.56</v>
      </c>
      <c r="H1475" s="25"/>
      <c r="I1475" s="27" t="str">
        <f>VLOOKUP($J1469,ASBVs!$A$2:$AB$411,28,FALSE)</f>
        <v>139.82</v>
      </c>
      <c r="J1475" s="25"/>
    </row>
    <row r="1476" spans="2:10" ht="13.35" customHeight="1">
      <c r="B1476" s="28" t="s">
        <v>3107</v>
      </c>
      <c r="C1476" s="28"/>
      <c r="D1476" s="28"/>
      <c r="E1476" s="28"/>
      <c r="F1476" s="28"/>
      <c r="G1476" s="28"/>
      <c r="H1476" s="28" t="s">
        <v>3108</v>
      </c>
      <c r="I1476" s="28"/>
      <c r="J1476" s="28"/>
    </row>
    <row r="1478" spans="2:10" ht="13.35" customHeight="1">
      <c r="B1478" s="3" t="s">
        <v>3099</v>
      </c>
      <c r="C1478" s="4"/>
      <c r="D1478" s="4" t="str">
        <f>VLOOKUP($J1478,ASBVs!$A$2:$D$411,4,FALSE)</f>
        <v>220512</v>
      </c>
      <c r="E1478" s="4"/>
      <c r="F1478" s="4" t="str">
        <f>VLOOKUP($J1478,ASBVs!$A$2:$H$411,8,FALSE)</f>
        <v>Triplet</v>
      </c>
      <c r="G1478" s="29" t="str">
        <f>VLOOKUP($J1478,ASBVs!$A$2:$AF$411,32,FALSE)</f>
        <v xml:space="preserve"> </v>
      </c>
      <c r="H1478" s="30"/>
      <c r="I1478" s="5" t="s">
        <v>3100</v>
      </c>
      <c r="J1478" s="6">
        <v>165</v>
      </c>
    </row>
    <row r="1479" spans="2:10" ht="13.35" customHeight="1">
      <c r="B1479" s="7" t="s">
        <v>3101</v>
      </c>
      <c r="C1479" s="19" t="str">
        <f>VLOOKUP($J1478,ASBVs!$A$2:$F$411,6,FALSE)</f>
        <v>210890</v>
      </c>
      <c r="D1479" s="20"/>
      <c r="E1479" s="20"/>
      <c r="F1479" s="7" t="s">
        <v>3102</v>
      </c>
      <c r="G1479" s="21">
        <f>VLOOKUP($J1478,ASBVs!$A$2:$G$411,7,FALSE)</f>
        <v>44682</v>
      </c>
      <c r="H1479" s="21"/>
      <c r="I1479" s="21"/>
      <c r="J1479" s="22"/>
    </row>
    <row r="1480" spans="2:10" ht="13.35" customHeight="1">
      <c r="B1480" s="8" t="s">
        <v>0</v>
      </c>
      <c r="C1480" s="9" t="s">
        <v>6</v>
      </c>
      <c r="D1480" s="9" t="s">
        <v>2667</v>
      </c>
      <c r="E1480" s="9" t="s">
        <v>2</v>
      </c>
      <c r="F1480" s="9" t="s">
        <v>1</v>
      </c>
      <c r="G1480" s="8" t="s">
        <v>3</v>
      </c>
      <c r="H1480" s="8" t="s">
        <v>4</v>
      </c>
      <c r="I1480" s="8" t="s">
        <v>5</v>
      </c>
      <c r="J1480" s="8" t="s">
        <v>7</v>
      </c>
    </row>
    <row r="1481" spans="2:10" ht="13.35" customHeight="1">
      <c r="B1481" s="10" t="str">
        <f>VLOOKUP($J1478,ASBVs!$A$2:$AE$411,9,FALSE)</f>
        <v>0.44</v>
      </c>
      <c r="C1481" s="10" t="str">
        <f>VLOOKUP($J1478,ASBVs!$A$2:$AE$411,11,FALSE)</f>
        <v>8.77</v>
      </c>
      <c r="D1481" s="10" t="str">
        <f>VLOOKUP($J1478,ASBVs!$A$2:$AE$411,13,FALSE)</f>
        <v>14.13</v>
      </c>
      <c r="E1481" s="10" t="str">
        <f>VLOOKUP($J1478,ASBVs!$A$2:$AE$411,17,FALSE)</f>
        <v>-0.31</v>
      </c>
      <c r="F1481" s="10" t="str">
        <f>VLOOKUP($J1478,ASBVs!$A$2:$AE$411,15,FALSE)</f>
        <v>2.23</v>
      </c>
      <c r="G1481" s="10" t="str">
        <f>VLOOKUP($J1478,ASBVs!$A$2:$AE$411,19,FALSE)</f>
        <v>2.87</v>
      </c>
      <c r="H1481" s="10" t="str">
        <f>VLOOKUP($J1478,ASBVs!$A$2:$AE$411,21,FALSE)</f>
        <v>-0.35</v>
      </c>
      <c r="I1481" s="10" t="str">
        <f>VLOOKUP($J1478,ASBVs!$A$2:$AE$411,23,FALSE)</f>
        <v>0.95</v>
      </c>
      <c r="J1481" s="10" t="str">
        <f>VLOOKUP($J1478,ASBVs!$A$2:$AE$411,25,FALSE)</f>
        <v>2.12</v>
      </c>
    </row>
    <row r="1482" spans="2:10" ht="13.35" customHeight="1">
      <c r="B1482" s="10" t="str">
        <f>VLOOKUP($J1478,ASBVs!$A$2:$AB$411,10,FALSE)</f>
        <v>61</v>
      </c>
      <c r="C1482" s="10" t="str">
        <f>VLOOKUP($J1478,ASBVs!$A$2:$AB$411,12,FALSE)</f>
        <v>65</v>
      </c>
      <c r="D1482" s="10" t="str">
        <f>VLOOKUP($J1478,ASBVs!$A$2:$AB$411,14,FALSE)</f>
        <v>66</v>
      </c>
      <c r="E1482" s="10" t="str">
        <f>VLOOKUP($J1478,ASBVs!$A$2:$AB$411,18,FALSE)</f>
        <v>66</v>
      </c>
      <c r="F1482" s="10" t="str">
        <f>VLOOKUP($J1478,ASBVs!$A$2:$AB$411,16,FALSE)</f>
        <v>68</v>
      </c>
      <c r="G1482" s="10" t="str">
        <f>VLOOKUP($J1478,ASBVs!$A$2:$AB$411,20,FALSE)</f>
        <v>55</v>
      </c>
      <c r="H1482" s="10" t="str">
        <f>VLOOKUP($J1478,ASBVs!$A$2:$AB$411,22,FALSE)</f>
        <v>45</v>
      </c>
      <c r="I1482" s="10" t="str">
        <f>VLOOKUP($J1478,ASBVs!$A$2:$AB$411,24,FALSE)</f>
        <v>44</v>
      </c>
      <c r="J1482" s="10" t="str">
        <f>VLOOKUP($J1478,ASBVs!$A$2:$AB$411,26,FALSE)</f>
        <v>51</v>
      </c>
    </row>
    <row r="1483" spans="2:10" ht="13.35" customHeight="1">
      <c r="B1483" s="11" t="s">
        <v>3103</v>
      </c>
      <c r="C1483" s="11" t="s">
        <v>3091</v>
      </c>
      <c r="D1483" s="11" t="s">
        <v>3104</v>
      </c>
      <c r="E1483" s="23" t="s">
        <v>2623</v>
      </c>
      <c r="F1483" s="23"/>
      <c r="G1483" s="24" t="s">
        <v>3105</v>
      </c>
      <c r="H1483" s="25"/>
      <c r="I1483" s="23" t="s">
        <v>3106</v>
      </c>
      <c r="J1483" s="23"/>
    </row>
    <row r="1484" spans="2:10" ht="13.35" customHeight="1">
      <c r="B1484" s="10" t="str">
        <f>VLOOKUP($J1478,ASBVs!$A$2:$AE$411,29,FALSE)</f>
        <v>2</v>
      </c>
      <c r="C1484" s="10" t="str">
        <f>VLOOKUP($J1478,ASBVs!$A$2:$AE$411,30,FALSE)</f>
        <v>1</v>
      </c>
      <c r="D1484" s="10" t="str">
        <f>VLOOKUP($J1478,ASBVs!$A$2:$AE$411,31,FALSE)</f>
        <v>1</v>
      </c>
      <c r="E1484" s="26" t="str">
        <f>VLOOKUP($J1478,ASBVs!$A$2:$B$411,2,FALSE)</f>
        <v xml:space="preserve">Tradie </v>
      </c>
      <c r="F1484" s="26"/>
      <c r="G1484" s="27" t="str">
        <f>VLOOKUP($J1478,ASBVs!$A$2:$AB$411,27,FALSE)</f>
        <v>134.82</v>
      </c>
      <c r="H1484" s="25"/>
      <c r="I1484" s="27" t="str">
        <f>VLOOKUP($J1478,ASBVs!$A$2:$AB$411,28,FALSE)</f>
        <v>139.51</v>
      </c>
      <c r="J1484" s="25"/>
    </row>
    <row r="1485" spans="2:10" ht="13.35" customHeight="1">
      <c r="B1485" s="28" t="s">
        <v>3107</v>
      </c>
      <c r="C1485" s="28"/>
      <c r="D1485" s="28"/>
      <c r="E1485" s="28"/>
      <c r="F1485" s="28"/>
      <c r="G1485" s="28"/>
      <c r="H1485" s="28" t="s">
        <v>3108</v>
      </c>
      <c r="I1485" s="28"/>
      <c r="J1485" s="28"/>
    </row>
    <row r="1487" spans="2:10" ht="13.35" customHeight="1">
      <c r="B1487" s="3" t="s">
        <v>3099</v>
      </c>
      <c r="C1487" s="4"/>
      <c r="D1487" s="4" t="str">
        <f>VLOOKUP($J1487,ASBVs!$A$2:$D$411,4,FALSE)</f>
        <v>220163</v>
      </c>
      <c r="E1487" s="4"/>
      <c r="F1487" s="4" t="str">
        <f>VLOOKUP($J1487,ASBVs!$A$2:$H$411,8,FALSE)</f>
        <v>Twin</v>
      </c>
      <c r="G1487" s="29"/>
      <c r="H1487" s="30"/>
      <c r="I1487" s="5" t="s">
        <v>3100</v>
      </c>
      <c r="J1487" s="6">
        <v>166</v>
      </c>
    </row>
    <row r="1488" spans="2:10" ht="13.35" customHeight="1">
      <c r="B1488" s="7" t="s">
        <v>3101</v>
      </c>
      <c r="C1488" s="19" t="str">
        <f>VLOOKUP($J1487,ASBVs!$A$2:$F$411,6,FALSE)</f>
        <v>200033</v>
      </c>
      <c r="D1488" s="20"/>
      <c r="E1488" s="20"/>
      <c r="F1488" s="7" t="s">
        <v>3102</v>
      </c>
      <c r="G1488" s="21">
        <f>VLOOKUP($J1487,ASBVs!$A$2:$G$411,7,FALSE)</f>
        <v>44679</v>
      </c>
      <c r="H1488" s="21"/>
      <c r="I1488" s="21"/>
      <c r="J1488" s="22"/>
    </row>
    <row r="1489" spans="2:10" ht="13.35" customHeight="1">
      <c r="B1489" s="8" t="s">
        <v>0</v>
      </c>
      <c r="C1489" s="9" t="s">
        <v>6</v>
      </c>
      <c r="D1489" s="9" t="s">
        <v>2667</v>
      </c>
      <c r="E1489" s="9" t="s">
        <v>2</v>
      </c>
      <c r="F1489" s="9" t="s">
        <v>1</v>
      </c>
      <c r="G1489" s="8" t="s">
        <v>3</v>
      </c>
      <c r="H1489" s="8" t="s">
        <v>4</v>
      </c>
      <c r="I1489" s="8" t="s">
        <v>5</v>
      </c>
      <c r="J1489" s="8" t="s">
        <v>7</v>
      </c>
    </row>
    <row r="1490" spans="2:10" ht="13.35" customHeight="1">
      <c r="B1490" s="10" t="str">
        <f>VLOOKUP($J1487,ASBVs!$A$2:$AE$411,9,FALSE)</f>
        <v>0.65</v>
      </c>
      <c r="C1490" s="10" t="str">
        <f>VLOOKUP($J1487,ASBVs!$A$2:$AE$411,11,FALSE)</f>
        <v>10.11</v>
      </c>
      <c r="D1490" s="10" t="str">
        <f>VLOOKUP($J1487,ASBVs!$A$2:$AE$411,13,FALSE)</f>
        <v>14.12</v>
      </c>
      <c r="E1490" s="10" t="str">
        <f>VLOOKUP($J1487,ASBVs!$A$2:$AE$411,17,FALSE)</f>
        <v>0.43</v>
      </c>
      <c r="F1490" s="10" t="str">
        <f>VLOOKUP($J1487,ASBVs!$A$2:$AE$411,15,FALSE)</f>
        <v>2.93</v>
      </c>
      <c r="G1490" s="10" t="str">
        <f>VLOOKUP($J1487,ASBVs!$A$2:$AE$411,19,FALSE)</f>
        <v>2.78</v>
      </c>
      <c r="H1490" s="10" t="str">
        <f>VLOOKUP($J1487,ASBVs!$A$2:$AE$411,21,FALSE)</f>
        <v>-0.58</v>
      </c>
      <c r="I1490" s="10" t="str">
        <f>VLOOKUP($J1487,ASBVs!$A$2:$AE$411,23,FALSE)</f>
        <v>3.69</v>
      </c>
      <c r="J1490" s="10" t="str">
        <f>VLOOKUP($J1487,ASBVs!$A$2:$AE$411,25,FALSE)</f>
        <v>2.25</v>
      </c>
    </row>
    <row r="1491" spans="2:10" ht="13.35" customHeight="1">
      <c r="B1491" s="10" t="str">
        <f>VLOOKUP($J1487,ASBVs!$A$2:$AB$411,10,FALSE)</f>
        <v>67</v>
      </c>
      <c r="C1491" s="10" t="str">
        <f>VLOOKUP($J1487,ASBVs!$A$2:$AB$411,12,FALSE)</f>
        <v>69</v>
      </c>
      <c r="D1491" s="10" t="str">
        <f>VLOOKUP($J1487,ASBVs!$A$2:$AB$411,14,FALSE)</f>
        <v>68</v>
      </c>
      <c r="E1491" s="10" t="str">
        <f>VLOOKUP($J1487,ASBVs!$A$2:$AB$411,18,FALSE)</f>
        <v>68</v>
      </c>
      <c r="F1491" s="10" t="str">
        <f>VLOOKUP($J1487,ASBVs!$A$2:$AB$411,16,FALSE)</f>
        <v>70</v>
      </c>
      <c r="G1491" s="10" t="str">
        <f>VLOOKUP($J1487,ASBVs!$A$2:$AB$411,20,FALSE)</f>
        <v>60</v>
      </c>
      <c r="H1491" s="10" t="str">
        <f>VLOOKUP($J1487,ASBVs!$A$2:$AB$411,22,FALSE)</f>
        <v>57</v>
      </c>
      <c r="I1491" s="10" t="str">
        <f>VLOOKUP($J1487,ASBVs!$A$2:$AB$411,24,FALSE)</f>
        <v>54</v>
      </c>
      <c r="J1491" s="10" t="str">
        <f>VLOOKUP($J1487,ASBVs!$A$2:$AB$411,26,FALSE)</f>
        <v>57</v>
      </c>
    </row>
    <row r="1492" spans="2:10" ht="13.35" customHeight="1">
      <c r="B1492" s="11" t="s">
        <v>3103</v>
      </c>
      <c r="C1492" s="11" t="s">
        <v>3091</v>
      </c>
      <c r="D1492" s="11" t="s">
        <v>3104</v>
      </c>
      <c r="E1492" s="23" t="s">
        <v>2623</v>
      </c>
      <c r="F1492" s="23"/>
      <c r="G1492" s="24" t="s">
        <v>3105</v>
      </c>
      <c r="H1492" s="25"/>
      <c r="I1492" s="23" t="s">
        <v>3106</v>
      </c>
      <c r="J1492" s="23"/>
    </row>
    <row r="1493" spans="2:10" ht="13.35" customHeight="1">
      <c r="B1493" s="10" t="str">
        <f>VLOOKUP($J1487,ASBVs!$A$2:$AE$411,29,FALSE)</f>
        <v>2</v>
      </c>
      <c r="C1493" s="10" t="str">
        <f>VLOOKUP($J1487,ASBVs!$A$2:$AE$411,30,FALSE)</f>
        <v>2</v>
      </c>
      <c r="D1493" s="10" t="str">
        <f>VLOOKUP($J1487,ASBVs!$A$2:$AE$411,31,FALSE)</f>
        <v>3</v>
      </c>
      <c r="E1493" s="26" t="str">
        <f>VLOOKUP($J1487,ASBVs!$A$2:$B$411,2,FALSE)</f>
        <v xml:space="preserve">Tradie </v>
      </c>
      <c r="F1493" s="26"/>
      <c r="G1493" s="27" t="str">
        <f>VLOOKUP($J1487,ASBVs!$A$2:$AB$411,27,FALSE)</f>
        <v>132.01</v>
      </c>
      <c r="H1493" s="25"/>
      <c r="I1493" s="27" t="str">
        <f>VLOOKUP($J1487,ASBVs!$A$2:$AB$411,28,FALSE)</f>
        <v>139.48</v>
      </c>
      <c r="J1493" s="25"/>
    </row>
    <row r="1494" spans="2:10" ht="13.35" customHeight="1">
      <c r="B1494" s="28" t="s">
        <v>3107</v>
      </c>
      <c r="C1494" s="28"/>
      <c r="D1494" s="28"/>
      <c r="E1494" s="28"/>
      <c r="F1494" s="28"/>
      <c r="G1494" s="28"/>
      <c r="H1494" s="28" t="s">
        <v>3108</v>
      </c>
      <c r="I1494" s="28"/>
      <c r="J1494" s="28"/>
    </row>
    <row r="1496" spans="2:10" ht="13.35" customHeight="1">
      <c r="B1496" s="3" t="s">
        <v>3099</v>
      </c>
      <c r="C1496" s="4"/>
      <c r="D1496" s="4" t="str">
        <f>VLOOKUP($J1496,ASBVs!$A$2:$D$411,4,FALSE)</f>
        <v>220292</v>
      </c>
      <c r="E1496" s="4"/>
      <c r="F1496" s="4" t="str">
        <f>VLOOKUP($J1496,ASBVs!$A$2:$H$411,8,FALSE)</f>
        <v>Twin</v>
      </c>
      <c r="G1496" s="29" t="str">
        <f>VLOOKUP($J1496,ASBVs!$A$2:$AF$411,32,FALSE)</f>
        <v xml:space="preserve"> </v>
      </c>
      <c r="H1496" s="30"/>
      <c r="I1496" s="5" t="s">
        <v>3100</v>
      </c>
      <c r="J1496" s="6">
        <v>167</v>
      </c>
    </row>
    <row r="1497" spans="2:10" ht="13.35" customHeight="1">
      <c r="B1497" s="7" t="s">
        <v>3101</v>
      </c>
      <c r="C1497" s="19" t="str">
        <f>VLOOKUP($J1496,ASBVs!$A$2:$F$411,6,FALSE)</f>
        <v>201704</v>
      </c>
      <c r="D1497" s="20"/>
      <c r="E1497" s="20"/>
      <c r="F1497" s="7" t="s">
        <v>3102</v>
      </c>
      <c r="G1497" s="21">
        <f>VLOOKUP($J1496,ASBVs!$A$2:$G$411,7,FALSE)</f>
        <v>44682</v>
      </c>
      <c r="H1497" s="21"/>
      <c r="I1497" s="21"/>
      <c r="J1497" s="22"/>
    </row>
    <row r="1498" spans="2:10" ht="13.35" customHeight="1">
      <c r="B1498" s="8" t="s">
        <v>0</v>
      </c>
      <c r="C1498" s="9" t="s">
        <v>6</v>
      </c>
      <c r="D1498" s="9" t="s">
        <v>2667</v>
      </c>
      <c r="E1498" s="9" t="s">
        <v>2</v>
      </c>
      <c r="F1498" s="9" t="s">
        <v>1</v>
      </c>
      <c r="G1498" s="8" t="s">
        <v>3</v>
      </c>
      <c r="H1498" s="8" t="s">
        <v>4</v>
      </c>
      <c r="I1498" s="8" t="s">
        <v>5</v>
      </c>
      <c r="J1498" s="8" t="s">
        <v>7</v>
      </c>
    </row>
    <row r="1499" spans="2:10" ht="13.35" customHeight="1">
      <c r="B1499" s="10" t="str">
        <f>VLOOKUP($J1496,ASBVs!$A$2:$AE$411,9,FALSE)</f>
        <v>0.56</v>
      </c>
      <c r="C1499" s="10" t="str">
        <f>VLOOKUP($J1496,ASBVs!$A$2:$AE$411,11,FALSE)</f>
        <v>9.32</v>
      </c>
      <c r="D1499" s="10" t="str">
        <f>VLOOKUP($J1496,ASBVs!$A$2:$AE$411,13,FALSE)</f>
        <v>14.23</v>
      </c>
      <c r="E1499" s="10" t="str">
        <f>VLOOKUP($J1496,ASBVs!$A$2:$AE$411,17,FALSE)</f>
        <v>-0.70</v>
      </c>
      <c r="F1499" s="10" t="str">
        <f>VLOOKUP($J1496,ASBVs!$A$2:$AE$411,15,FALSE)</f>
        <v>1.78</v>
      </c>
      <c r="G1499" s="10" t="str">
        <f>VLOOKUP($J1496,ASBVs!$A$2:$AE$411,19,FALSE)</f>
        <v>3.45</v>
      </c>
      <c r="H1499" s="10" t="str">
        <f>VLOOKUP($J1496,ASBVs!$A$2:$AE$411,21,FALSE)</f>
        <v>-0.33</v>
      </c>
      <c r="I1499" s="10" t="str">
        <f>VLOOKUP($J1496,ASBVs!$A$2:$AE$411,23,FALSE)</f>
        <v>0.84</v>
      </c>
      <c r="J1499" s="10" t="str">
        <f>VLOOKUP($J1496,ASBVs!$A$2:$AE$411,25,FALSE)</f>
        <v>1.79</v>
      </c>
    </row>
    <row r="1500" spans="2:10" ht="13.35" customHeight="1">
      <c r="B1500" s="10" t="str">
        <f>VLOOKUP($J1496,ASBVs!$A$2:$AB$411,10,FALSE)</f>
        <v>63</v>
      </c>
      <c r="C1500" s="10" t="str">
        <f>VLOOKUP($J1496,ASBVs!$A$2:$AB$411,12,FALSE)</f>
        <v>66</v>
      </c>
      <c r="D1500" s="10" t="str">
        <f>VLOOKUP($J1496,ASBVs!$A$2:$AB$411,14,FALSE)</f>
        <v>67</v>
      </c>
      <c r="E1500" s="10" t="str">
        <f>VLOOKUP($J1496,ASBVs!$A$2:$AB$411,18,FALSE)</f>
        <v>67</v>
      </c>
      <c r="F1500" s="10" t="str">
        <f>VLOOKUP($J1496,ASBVs!$A$2:$AB$411,16,FALSE)</f>
        <v>69</v>
      </c>
      <c r="G1500" s="10" t="str">
        <f>VLOOKUP($J1496,ASBVs!$A$2:$AB$411,20,FALSE)</f>
        <v>56</v>
      </c>
      <c r="H1500" s="10" t="str">
        <f>VLOOKUP($J1496,ASBVs!$A$2:$AB$411,22,FALSE)</f>
        <v>42</v>
      </c>
      <c r="I1500" s="10" t="str">
        <f>VLOOKUP($J1496,ASBVs!$A$2:$AB$411,24,FALSE)</f>
        <v>41</v>
      </c>
      <c r="J1500" s="10" t="str">
        <f>VLOOKUP($J1496,ASBVs!$A$2:$AB$411,26,FALSE)</f>
        <v>51</v>
      </c>
    </row>
    <row r="1501" spans="2:10" ht="13.35" customHeight="1">
      <c r="B1501" s="11" t="s">
        <v>3103</v>
      </c>
      <c r="C1501" s="11" t="s">
        <v>3091</v>
      </c>
      <c r="D1501" s="11" t="s">
        <v>3104</v>
      </c>
      <c r="E1501" s="23" t="s">
        <v>2623</v>
      </c>
      <c r="F1501" s="23"/>
      <c r="G1501" s="24" t="s">
        <v>3105</v>
      </c>
      <c r="H1501" s="25"/>
      <c r="I1501" s="23" t="s">
        <v>3106</v>
      </c>
      <c r="J1501" s="23"/>
    </row>
    <row r="1502" spans="2:10" ht="13.35" customHeight="1">
      <c r="B1502" s="10" t="str">
        <f>VLOOKUP($J1496,ASBVs!$A$2:$AE$411,29,FALSE)</f>
        <v>2</v>
      </c>
      <c r="C1502" s="10" t="str">
        <f>VLOOKUP($J1496,ASBVs!$A$2:$AE$411,30,FALSE)</f>
        <v>3</v>
      </c>
      <c r="D1502" s="10" t="str">
        <f>VLOOKUP($J1496,ASBVs!$A$2:$AE$411,31,FALSE)</f>
        <v>2</v>
      </c>
      <c r="E1502" s="26" t="str">
        <f>VLOOKUP($J1496,ASBVs!$A$2:$B$411,2,FALSE)</f>
        <v xml:space="preserve">Tradie </v>
      </c>
      <c r="F1502" s="26"/>
      <c r="G1502" s="27" t="str">
        <f>VLOOKUP($J1496,ASBVs!$A$2:$AB$411,27,FALSE)</f>
        <v>134.89</v>
      </c>
      <c r="H1502" s="25"/>
      <c r="I1502" s="27" t="str">
        <f>VLOOKUP($J1496,ASBVs!$A$2:$AB$411,28,FALSE)</f>
        <v>139.39</v>
      </c>
      <c r="J1502" s="25"/>
    </row>
    <row r="1503" spans="2:10" ht="13.35" customHeight="1">
      <c r="B1503" s="28" t="s">
        <v>3107</v>
      </c>
      <c r="C1503" s="28"/>
      <c r="D1503" s="28"/>
      <c r="E1503" s="28"/>
      <c r="F1503" s="28"/>
      <c r="G1503" s="28"/>
      <c r="H1503" s="28" t="s">
        <v>3108</v>
      </c>
      <c r="I1503" s="28"/>
      <c r="J1503" s="28"/>
    </row>
    <row r="1505" spans="2:10" ht="13.35" customHeight="1">
      <c r="B1505" s="3" t="s">
        <v>3099</v>
      </c>
      <c r="C1505" s="4"/>
      <c r="D1505" s="4" t="str">
        <f>VLOOKUP($J1505,ASBVs!$A$2:$D$411,4,FALSE)</f>
        <v>220909</v>
      </c>
      <c r="E1505" s="4"/>
      <c r="F1505" s="4" t="str">
        <f>VLOOKUP($J1505,ASBVs!$A$2:$H$411,8,FALSE)</f>
        <v>Twin</v>
      </c>
      <c r="G1505" s="29" t="str">
        <f>VLOOKUP($J1505,ASBVs!$A$2:$AF$411,32,FALSE)</f>
        <v>«««««</v>
      </c>
      <c r="H1505" s="30"/>
      <c r="I1505" s="5" t="s">
        <v>3100</v>
      </c>
      <c r="J1505" s="6">
        <v>168</v>
      </c>
    </row>
    <row r="1506" spans="2:10" ht="13.35" customHeight="1">
      <c r="B1506" s="7" t="s">
        <v>3101</v>
      </c>
      <c r="C1506" s="19" t="str">
        <f>VLOOKUP($J1505,ASBVs!$A$2:$F$411,6,FALSE)</f>
        <v>201283</v>
      </c>
      <c r="D1506" s="20"/>
      <c r="E1506" s="20"/>
      <c r="F1506" s="7" t="s">
        <v>3102</v>
      </c>
      <c r="G1506" s="21">
        <f>VLOOKUP($J1505,ASBVs!$A$2:$G$411,7,FALSE)</f>
        <v>44690</v>
      </c>
      <c r="H1506" s="21"/>
      <c r="I1506" s="21"/>
      <c r="J1506" s="22"/>
    </row>
    <row r="1507" spans="2:10" ht="13.35" customHeight="1">
      <c r="B1507" s="8" t="s">
        <v>0</v>
      </c>
      <c r="C1507" s="9" t="s">
        <v>6</v>
      </c>
      <c r="D1507" s="9" t="s">
        <v>2667</v>
      </c>
      <c r="E1507" s="9" t="s">
        <v>2</v>
      </c>
      <c r="F1507" s="9" t="s">
        <v>1</v>
      </c>
      <c r="G1507" s="8" t="s">
        <v>3</v>
      </c>
      <c r="H1507" s="8" t="s">
        <v>4</v>
      </c>
      <c r="I1507" s="8" t="s">
        <v>5</v>
      </c>
      <c r="J1507" s="8" t="s">
        <v>7</v>
      </c>
    </row>
    <row r="1508" spans="2:10" ht="13.35" customHeight="1">
      <c r="B1508" s="10" t="str">
        <f>VLOOKUP($J1505,ASBVs!$A$2:$AE$411,9,FALSE)</f>
        <v>0.48</v>
      </c>
      <c r="C1508" s="10" t="str">
        <f>VLOOKUP($J1505,ASBVs!$A$2:$AE$411,11,FALSE)</f>
        <v>9.89</v>
      </c>
      <c r="D1508" s="10" t="str">
        <f>VLOOKUP($J1505,ASBVs!$A$2:$AE$411,13,FALSE)</f>
        <v>14.03</v>
      </c>
      <c r="E1508" s="10" t="str">
        <f>VLOOKUP($J1505,ASBVs!$A$2:$AE$411,17,FALSE)</f>
        <v>0.29</v>
      </c>
      <c r="F1508" s="10" t="str">
        <f>VLOOKUP($J1505,ASBVs!$A$2:$AE$411,15,FALSE)</f>
        <v>2.75</v>
      </c>
      <c r="G1508" s="10" t="str">
        <f>VLOOKUP($J1505,ASBVs!$A$2:$AE$411,19,FALSE)</f>
        <v>2.79</v>
      </c>
      <c r="H1508" s="10" t="str">
        <f>VLOOKUP($J1505,ASBVs!$A$2:$AE$411,21,FALSE)</f>
        <v>-0.02</v>
      </c>
      <c r="I1508" s="10" t="str">
        <f>VLOOKUP($J1505,ASBVs!$A$2:$AE$411,23,FALSE)</f>
        <v>1.65</v>
      </c>
      <c r="J1508" s="10" t="str">
        <f>VLOOKUP($J1505,ASBVs!$A$2:$AE$411,25,FALSE)</f>
        <v>2.29</v>
      </c>
    </row>
    <row r="1509" spans="2:10" ht="13.35" customHeight="1">
      <c r="B1509" s="10" t="str">
        <f>VLOOKUP($J1505,ASBVs!$A$2:$AB$411,10,FALSE)</f>
        <v>62</v>
      </c>
      <c r="C1509" s="10" t="str">
        <f>VLOOKUP($J1505,ASBVs!$A$2:$AB$411,12,FALSE)</f>
        <v>64</v>
      </c>
      <c r="D1509" s="10" t="str">
        <f>VLOOKUP($J1505,ASBVs!$A$2:$AB$411,14,FALSE)</f>
        <v>62</v>
      </c>
      <c r="E1509" s="10" t="str">
        <f>VLOOKUP($J1505,ASBVs!$A$2:$AB$411,18,FALSE)</f>
        <v>64</v>
      </c>
      <c r="F1509" s="10" t="str">
        <f>VLOOKUP($J1505,ASBVs!$A$2:$AB$411,16,FALSE)</f>
        <v>66</v>
      </c>
      <c r="G1509" s="10" t="str">
        <f>VLOOKUP($J1505,ASBVs!$A$2:$AB$411,20,FALSE)</f>
        <v>56</v>
      </c>
      <c r="H1509" s="10" t="str">
        <f>VLOOKUP($J1505,ASBVs!$A$2:$AB$411,22,FALSE)</f>
        <v>45</v>
      </c>
      <c r="I1509" s="10" t="str">
        <f>VLOOKUP($J1505,ASBVs!$A$2:$AB$411,24,FALSE)</f>
        <v>44</v>
      </c>
      <c r="J1509" s="10" t="str">
        <f>VLOOKUP($J1505,ASBVs!$A$2:$AB$411,26,FALSE)</f>
        <v>49</v>
      </c>
    </row>
    <row r="1510" spans="2:10" ht="13.35" customHeight="1">
      <c r="B1510" s="11" t="s">
        <v>3103</v>
      </c>
      <c r="C1510" s="11" t="s">
        <v>3091</v>
      </c>
      <c r="D1510" s="11" t="s">
        <v>3104</v>
      </c>
      <c r="E1510" s="23" t="s">
        <v>2623</v>
      </c>
      <c r="F1510" s="23"/>
      <c r="G1510" s="24" t="s">
        <v>3105</v>
      </c>
      <c r="H1510" s="25"/>
      <c r="I1510" s="23" t="s">
        <v>3106</v>
      </c>
      <c r="J1510" s="23"/>
    </row>
    <row r="1511" spans="2:10" ht="13.35" customHeight="1">
      <c r="B1511" s="10" t="str">
        <f>VLOOKUP($J1505,ASBVs!$A$2:$AE$411,29,FALSE)</f>
        <v>2</v>
      </c>
      <c r="C1511" s="10" t="str">
        <f>VLOOKUP($J1505,ASBVs!$A$2:$AE$411,30,FALSE)</f>
        <v>3</v>
      </c>
      <c r="D1511" s="10" t="str">
        <f>VLOOKUP($J1505,ASBVs!$A$2:$AE$411,31,FALSE)</f>
        <v>2</v>
      </c>
      <c r="E1511" s="26" t="str">
        <f>VLOOKUP($J1505,ASBVs!$A$2:$B$411,2,FALSE)</f>
        <v xml:space="preserve">Tradie </v>
      </c>
      <c r="F1511" s="26"/>
      <c r="G1511" s="27" t="str">
        <f>VLOOKUP($J1505,ASBVs!$A$2:$AB$411,27,FALSE)</f>
        <v>137.86</v>
      </c>
      <c r="H1511" s="25"/>
      <c r="I1511" s="27" t="str">
        <f>VLOOKUP($J1505,ASBVs!$A$2:$AB$411,28,FALSE)</f>
        <v>138.88</v>
      </c>
      <c r="J1511" s="25"/>
    </row>
    <row r="1512" spans="2:10" ht="13.35" customHeight="1">
      <c r="B1512" s="28" t="s">
        <v>3107</v>
      </c>
      <c r="C1512" s="28"/>
      <c r="D1512" s="28"/>
      <c r="E1512" s="28"/>
      <c r="F1512" s="28"/>
      <c r="G1512" s="28"/>
      <c r="H1512" s="28" t="s">
        <v>3108</v>
      </c>
      <c r="I1512" s="28"/>
      <c r="J1512" s="28"/>
    </row>
    <row r="1514" spans="2:10" ht="13.35" customHeight="1">
      <c r="B1514" s="3" t="s">
        <v>3099</v>
      </c>
      <c r="C1514" s="4"/>
      <c r="D1514" s="4" t="str">
        <f>VLOOKUP($J1514,ASBVs!$A$2:$D$411,4,FALSE)</f>
        <v>220910</v>
      </c>
      <c r="E1514" s="4"/>
      <c r="F1514" s="4" t="str">
        <f>VLOOKUP($J1514,ASBVs!$A$2:$H$411,8,FALSE)</f>
        <v>Twin</v>
      </c>
      <c r="G1514" s="29" t="str">
        <f>VLOOKUP($J1514,ASBVs!$A$2:$AF$411,32,FALSE)</f>
        <v>«««««</v>
      </c>
      <c r="H1514" s="30"/>
      <c r="I1514" s="5" t="s">
        <v>3100</v>
      </c>
      <c r="J1514" s="6">
        <v>169</v>
      </c>
    </row>
    <row r="1515" spans="2:10" ht="13.35" customHeight="1">
      <c r="B1515" s="7" t="s">
        <v>3101</v>
      </c>
      <c r="C1515" s="19" t="str">
        <f>VLOOKUP($J1514,ASBVs!$A$2:$F$411,6,FALSE)</f>
        <v>201283</v>
      </c>
      <c r="D1515" s="20"/>
      <c r="E1515" s="20"/>
      <c r="F1515" s="7" t="s">
        <v>3102</v>
      </c>
      <c r="G1515" s="21">
        <f>VLOOKUP($J1514,ASBVs!$A$2:$G$411,7,FALSE)</f>
        <v>44690</v>
      </c>
      <c r="H1515" s="21"/>
      <c r="I1515" s="21"/>
      <c r="J1515" s="22"/>
    </row>
    <row r="1516" spans="2:10" ht="13.35" customHeight="1">
      <c r="B1516" s="8" t="s">
        <v>0</v>
      </c>
      <c r="C1516" s="9" t="s">
        <v>6</v>
      </c>
      <c r="D1516" s="9" t="s">
        <v>2667</v>
      </c>
      <c r="E1516" s="9" t="s">
        <v>2</v>
      </c>
      <c r="F1516" s="9" t="s">
        <v>1</v>
      </c>
      <c r="G1516" s="8" t="s">
        <v>3</v>
      </c>
      <c r="H1516" s="8" t="s">
        <v>4</v>
      </c>
      <c r="I1516" s="8" t="s">
        <v>5</v>
      </c>
      <c r="J1516" s="8" t="s">
        <v>7</v>
      </c>
    </row>
    <row r="1517" spans="2:10" ht="13.35" customHeight="1">
      <c r="B1517" s="10" t="str">
        <f>VLOOKUP($J1514,ASBVs!$A$2:$AE$411,9,FALSE)</f>
        <v>0.41</v>
      </c>
      <c r="C1517" s="10" t="str">
        <f>VLOOKUP($J1514,ASBVs!$A$2:$AE$411,11,FALSE)</f>
        <v>9.42</v>
      </c>
      <c r="D1517" s="10" t="str">
        <f>VLOOKUP($J1514,ASBVs!$A$2:$AE$411,13,FALSE)</f>
        <v>13.43</v>
      </c>
      <c r="E1517" s="10" t="str">
        <f>VLOOKUP($J1514,ASBVs!$A$2:$AE$411,17,FALSE)</f>
        <v>0.12</v>
      </c>
      <c r="F1517" s="10" t="str">
        <f>VLOOKUP($J1514,ASBVs!$A$2:$AE$411,15,FALSE)</f>
        <v>2.62</v>
      </c>
      <c r="G1517" s="10" t="str">
        <f>VLOOKUP($J1514,ASBVs!$A$2:$AE$411,19,FALSE)</f>
        <v>2.84</v>
      </c>
      <c r="H1517" s="10" t="str">
        <f>VLOOKUP($J1514,ASBVs!$A$2:$AE$411,21,FALSE)</f>
        <v>-0.03</v>
      </c>
      <c r="I1517" s="10" t="str">
        <f>VLOOKUP($J1514,ASBVs!$A$2:$AE$411,23,FALSE)</f>
        <v>1.61</v>
      </c>
      <c r="J1517" s="10" t="str">
        <f>VLOOKUP($J1514,ASBVs!$A$2:$AE$411,25,FALSE)</f>
        <v>2.19</v>
      </c>
    </row>
    <row r="1518" spans="2:10" ht="13.35" customHeight="1">
      <c r="B1518" s="10" t="str">
        <f>VLOOKUP($J1514,ASBVs!$A$2:$AB$411,10,FALSE)</f>
        <v>62</v>
      </c>
      <c r="C1518" s="10" t="str">
        <f>VLOOKUP($J1514,ASBVs!$A$2:$AB$411,12,FALSE)</f>
        <v>64</v>
      </c>
      <c r="D1518" s="10" t="str">
        <f>VLOOKUP($J1514,ASBVs!$A$2:$AB$411,14,FALSE)</f>
        <v>62</v>
      </c>
      <c r="E1518" s="10" t="str">
        <f>VLOOKUP($J1514,ASBVs!$A$2:$AB$411,18,FALSE)</f>
        <v>64</v>
      </c>
      <c r="F1518" s="10" t="str">
        <f>VLOOKUP($J1514,ASBVs!$A$2:$AB$411,16,FALSE)</f>
        <v>66</v>
      </c>
      <c r="G1518" s="10" t="str">
        <f>VLOOKUP($J1514,ASBVs!$A$2:$AB$411,20,FALSE)</f>
        <v>56</v>
      </c>
      <c r="H1518" s="10" t="str">
        <f>VLOOKUP($J1514,ASBVs!$A$2:$AB$411,22,FALSE)</f>
        <v>45</v>
      </c>
      <c r="I1518" s="10" t="str">
        <f>VLOOKUP($J1514,ASBVs!$A$2:$AB$411,24,FALSE)</f>
        <v>44</v>
      </c>
      <c r="J1518" s="10" t="str">
        <f>VLOOKUP($J1514,ASBVs!$A$2:$AB$411,26,FALSE)</f>
        <v>49</v>
      </c>
    </row>
    <row r="1519" spans="2:10" ht="13.35" customHeight="1">
      <c r="B1519" s="11" t="s">
        <v>3103</v>
      </c>
      <c r="C1519" s="11" t="s">
        <v>3091</v>
      </c>
      <c r="D1519" s="11" t="s">
        <v>3104</v>
      </c>
      <c r="E1519" s="23" t="s">
        <v>2623</v>
      </c>
      <c r="F1519" s="23"/>
      <c r="G1519" s="24" t="s">
        <v>3105</v>
      </c>
      <c r="H1519" s="25"/>
      <c r="I1519" s="23" t="s">
        <v>3106</v>
      </c>
      <c r="J1519" s="23"/>
    </row>
    <row r="1520" spans="2:10" ht="13.35" customHeight="1">
      <c r="B1520" s="10" t="str">
        <f>VLOOKUP($J1514,ASBVs!$A$2:$AE$411,29,FALSE)</f>
        <v>3</v>
      </c>
      <c r="C1520" s="10" t="str">
        <f>VLOOKUP($J1514,ASBVs!$A$2:$AE$411,30,FALSE)</f>
        <v>3</v>
      </c>
      <c r="D1520" s="10" t="str">
        <f>VLOOKUP($J1514,ASBVs!$A$2:$AE$411,31,FALSE)</f>
        <v>3</v>
      </c>
      <c r="E1520" s="26" t="str">
        <f>VLOOKUP($J1514,ASBVs!$A$2:$B$411,2,FALSE)</f>
        <v xml:space="preserve">Tradie </v>
      </c>
      <c r="F1520" s="26"/>
      <c r="G1520" s="27" t="str">
        <f>VLOOKUP($J1514,ASBVs!$A$2:$AB$411,27,FALSE)</f>
        <v>137.59</v>
      </c>
      <c r="H1520" s="25"/>
      <c r="I1520" s="27" t="str">
        <f>VLOOKUP($J1514,ASBVs!$A$2:$AB$411,28,FALSE)</f>
        <v>138.68</v>
      </c>
      <c r="J1520" s="25"/>
    </row>
    <row r="1521" spans="2:10" ht="13.35" customHeight="1">
      <c r="B1521" s="28" t="s">
        <v>3107</v>
      </c>
      <c r="C1521" s="28"/>
      <c r="D1521" s="28"/>
      <c r="E1521" s="28"/>
      <c r="F1521" s="28"/>
      <c r="G1521" s="28"/>
      <c r="H1521" s="28" t="s">
        <v>3108</v>
      </c>
      <c r="I1521" s="28"/>
      <c r="J1521" s="28"/>
    </row>
    <row r="1523" spans="2:10" ht="13.35" customHeight="1">
      <c r="B1523" s="3" t="s">
        <v>3099</v>
      </c>
      <c r="C1523" s="4"/>
      <c r="D1523" s="4" t="str">
        <f>VLOOKUP($J1523,ASBVs!$A$2:$D$411,4,FALSE)</f>
        <v>220234</v>
      </c>
      <c r="E1523" s="4"/>
      <c r="F1523" s="4" t="str">
        <f>VLOOKUP($J1523,ASBVs!$A$2:$H$411,8,FALSE)</f>
        <v>Single</v>
      </c>
      <c r="G1523" s="29" t="str">
        <f>VLOOKUP($J1523,ASBVs!$A$2:$AF$411,32,FALSE)</f>
        <v>«««««</v>
      </c>
      <c r="H1523" s="30"/>
      <c r="I1523" s="5" t="s">
        <v>3100</v>
      </c>
      <c r="J1523" s="6">
        <v>170</v>
      </c>
    </row>
    <row r="1524" spans="2:10" ht="13.35" customHeight="1">
      <c r="B1524" s="7" t="s">
        <v>3101</v>
      </c>
      <c r="C1524" s="19" t="str">
        <f>VLOOKUP($J1523,ASBVs!$A$2:$F$411,6,FALSE)</f>
        <v>201283</v>
      </c>
      <c r="D1524" s="20"/>
      <c r="E1524" s="20"/>
      <c r="F1524" s="7" t="s">
        <v>3102</v>
      </c>
      <c r="G1524" s="21">
        <f>VLOOKUP($J1523,ASBVs!$A$2:$G$411,7,FALSE)</f>
        <v>44680</v>
      </c>
      <c r="H1524" s="21"/>
      <c r="I1524" s="21"/>
      <c r="J1524" s="22"/>
    </row>
    <row r="1525" spans="2:10" ht="13.35" customHeight="1">
      <c r="B1525" s="8" t="s">
        <v>0</v>
      </c>
      <c r="C1525" s="9" t="s">
        <v>6</v>
      </c>
      <c r="D1525" s="9" t="s">
        <v>2667</v>
      </c>
      <c r="E1525" s="9" t="s">
        <v>2</v>
      </c>
      <c r="F1525" s="9" t="s">
        <v>1</v>
      </c>
      <c r="G1525" s="8" t="s">
        <v>3</v>
      </c>
      <c r="H1525" s="8" t="s">
        <v>4</v>
      </c>
      <c r="I1525" s="8" t="s">
        <v>5</v>
      </c>
      <c r="J1525" s="8" t="s">
        <v>7</v>
      </c>
    </row>
    <row r="1526" spans="2:10" ht="13.35" customHeight="1">
      <c r="B1526" s="10" t="str">
        <f>VLOOKUP($J1523,ASBVs!$A$2:$AE$411,9,FALSE)</f>
        <v>0.35</v>
      </c>
      <c r="C1526" s="10" t="str">
        <f>VLOOKUP($J1523,ASBVs!$A$2:$AE$411,11,FALSE)</f>
        <v>8.83</v>
      </c>
      <c r="D1526" s="10" t="str">
        <f>VLOOKUP($J1523,ASBVs!$A$2:$AE$411,13,FALSE)</f>
        <v>12.45</v>
      </c>
      <c r="E1526" s="10" t="str">
        <f>VLOOKUP($J1523,ASBVs!$A$2:$AE$411,17,FALSE)</f>
        <v>0.28</v>
      </c>
      <c r="F1526" s="10" t="str">
        <f>VLOOKUP($J1523,ASBVs!$A$2:$AE$411,15,FALSE)</f>
        <v>2.79</v>
      </c>
      <c r="G1526" s="10" t="str">
        <f>VLOOKUP($J1523,ASBVs!$A$2:$AE$411,19,FALSE)</f>
        <v>2.59</v>
      </c>
      <c r="H1526" s="10" t="str">
        <f>VLOOKUP($J1523,ASBVs!$A$2:$AE$411,21,FALSE)</f>
        <v>0.09</v>
      </c>
      <c r="I1526" s="10" t="str">
        <f>VLOOKUP($J1523,ASBVs!$A$2:$AE$411,23,FALSE)</f>
        <v>1.33</v>
      </c>
      <c r="J1526" s="10" t="str">
        <f>VLOOKUP($J1523,ASBVs!$A$2:$AE$411,25,FALSE)</f>
        <v>2.10</v>
      </c>
    </row>
    <row r="1527" spans="2:10" ht="13.35" customHeight="1">
      <c r="B1527" s="10" t="str">
        <f>VLOOKUP($J1523,ASBVs!$A$2:$AB$411,10,FALSE)</f>
        <v>63</v>
      </c>
      <c r="C1527" s="10" t="str">
        <f>VLOOKUP($J1523,ASBVs!$A$2:$AB$411,12,FALSE)</f>
        <v>66</v>
      </c>
      <c r="D1527" s="10" t="str">
        <f>VLOOKUP($J1523,ASBVs!$A$2:$AB$411,14,FALSE)</f>
        <v>67</v>
      </c>
      <c r="E1527" s="10" t="str">
        <f>VLOOKUP($J1523,ASBVs!$A$2:$AB$411,18,FALSE)</f>
        <v>67</v>
      </c>
      <c r="F1527" s="10" t="str">
        <f>VLOOKUP($J1523,ASBVs!$A$2:$AB$411,16,FALSE)</f>
        <v>69</v>
      </c>
      <c r="G1527" s="10" t="str">
        <f>VLOOKUP($J1523,ASBVs!$A$2:$AB$411,20,FALSE)</f>
        <v>56</v>
      </c>
      <c r="H1527" s="10" t="str">
        <f>VLOOKUP($J1523,ASBVs!$A$2:$AB$411,22,FALSE)</f>
        <v>45</v>
      </c>
      <c r="I1527" s="10" t="str">
        <f>VLOOKUP($J1523,ASBVs!$A$2:$AB$411,24,FALSE)</f>
        <v>45</v>
      </c>
      <c r="J1527" s="10" t="str">
        <f>VLOOKUP($J1523,ASBVs!$A$2:$AB$411,26,FALSE)</f>
        <v>52</v>
      </c>
    </row>
    <row r="1528" spans="2:10" ht="13.35" customHeight="1">
      <c r="B1528" s="11" t="s">
        <v>3103</v>
      </c>
      <c r="C1528" s="11" t="s">
        <v>3091</v>
      </c>
      <c r="D1528" s="11" t="s">
        <v>3104</v>
      </c>
      <c r="E1528" s="23" t="s">
        <v>2623</v>
      </c>
      <c r="F1528" s="23"/>
      <c r="G1528" s="24" t="s">
        <v>3105</v>
      </c>
      <c r="H1528" s="25"/>
      <c r="I1528" s="23" t="s">
        <v>3106</v>
      </c>
      <c r="J1528" s="23"/>
    </row>
    <row r="1529" spans="2:10" ht="13.35" customHeight="1">
      <c r="B1529" s="10" t="str">
        <f>VLOOKUP($J1523,ASBVs!$A$2:$AE$411,29,FALSE)</f>
        <v>2</v>
      </c>
      <c r="C1529" s="10" t="str">
        <f>VLOOKUP($J1523,ASBVs!$A$2:$AE$411,30,FALSE)</f>
        <v>2</v>
      </c>
      <c r="D1529" s="10" t="str">
        <f>VLOOKUP($J1523,ASBVs!$A$2:$AE$411,31,FALSE)</f>
        <v>2</v>
      </c>
      <c r="E1529" s="26" t="str">
        <f>VLOOKUP($J1523,ASBVs!$A$2:$B$411,2,FALSE)</f>
        <v xml:space="preserve">Tradie </v>
      </c>
      <c r="F1529" s="26"/>
      <c r="G1529" s="27" t="str">
        <f>VLOOKUP($J1523,ASBVs!$A$2:$AB$411,27,FALSE)</f>
        <v>137.89</v>
      </c>
      <c r="H1529" s="25"/>
      <c r="I1529" s="27" t="str">
        <f>VLOOKUP($J1523,ASBVs!$A$2:$AB$411,28,FALSE)</f>
        <v>137.58</v>
      </c>
      <c r="J1529" s="25"/>
    </row>
    <row r="1530" spans="2:10" ht="13.35" customHeight="1">
      <c r="B1530" s="28" t="s">
        <v>3107</v>
      </c>
      <c r="C1530" s="28"/>
      <c r="D1530" s="28"/>
      <c r="E1530" s="28"/>
      <c r="F1530" s="28"/>
      <c r="G1530" s="28"/>
      <c r="H1530" s="28" t="s">
        <v>3108</v>
      </c>
      <c r="I1530" s="28"/>
      <c r="J1530" s="28"/>
    </row>
    <row r="1532" spans="2:10" ht="13.35" customHeight="1">
      <c r="B1532" s="3" t="s">
        <v>3099</v>
      </c>
      <c r="C1532" s="4"/>
      <c r="D1532" s="4" t="str">
        <f>VLOOKUP($J1532,ASBVs!$A$2:$D$411,4,FALSE)</f>
        <v>220502</v>
      </c>
      <c r="E1532" s="4"/>
      <c r="F1532" s="4" t="str">
        <f>VLOOKUP($J1532,ASBVs!$A$2:$H$411,8,FALSE)</f>
        <v>Twin</v>
      </c>
      <c r="G1532" s="29" t="str">
        <f>VLOOKUP($J1532,ASBVs!$A$2:$AF$411,32,FALSE)</f>
        <v>«««««</v>
      </c>
      <c r="H1532" s="30"/>
      <c r="I1532" s="5" t="s">
        <v>3100</v>
      </c>
      <c r="J1532" s="6">
        <v>171</v>
      </c>
    </row>
    <row r="1533" spans="2:10" ht="13.35" customHeight="1">
      <c r="B1533" s="7" t="s">
        <v>3101</v>
      </c>
      <c r="C1533" s="19" t="str">
        <f>VLOOKUP($J1532,ASBVs!$A$2:$F$411,6,FALSE)</f>
        <v>200242</v>
      </c>
      <c r="D1533" s="20"/>
      <c r="E1533" s="20"/>
      <c r="F1533" s="7" t="s">
        <v>3102</v>
      </c>
      <c r="G1533" s="21">
        <f>VLOOKUP($J1532,ASBVs!$A$2:$G$411,7,FALSE)</f>
        <v>44682</v>
      </c>
      <c r="H1533" s="21"/>
      <c r="I1533" s="21"/>
      <c r="J1533" s="22"/>
    </row>
    <row r="1534" spans="2:10" ht="13.35" customHeight="1">
      <c r="B1534" s="8" t="s">
        <v>0</v>
      </c>
      <c r="C1534" s="9" t="s">
        <v>6</v>
      </c>
      <c r="D1534" s="9" t="s">
        <v>2667</v>
      </c>
      <c r="E1534" s="9" t="s">
        <v>2</v>
      </c>
      <c r="F1534" s="9" t="s">
        <v>1</v>
      </c>
      <c r="G1534" s="8" t="s">
        <v>3</v>
      </c>
      <c r="H1534" s="8" t="s">
        <v>4</v>
      </c>
      <c r="I1534" s="8" t="s">
        <v>5</v>
      </c>
      <c r="J1534" s="8" t="s">
        <v>7</v>
      </c>
    </row>
    <row r="1535" spans="2:10" ht="13.35" customHeight="1">
      <c r="B1535" s="10" t="str">
        <f>VLOOKUP($J1532,ASBVs!$A$2:$AE$411,9,FALSE)</f>
        <v>0.41</v>
      </c>
      <c r="C1535" s="10" t="str">
        <f>VLOOKUP($J1532,ASBVs!$A$2:$AE$411,11,FALSE)</f>
        <v>10.24</v>
      </c>
      <c r="D1535" s="10" t="str">
        <f>VLOOKUP($J1532,ASBVs!$A$2:$AE$411,13,FALSE)</f>
        <v>14.90</v>
      </c>
      <c r="E1535" s="10" t="str">
        <f>VLOOKUP($J1532,ASBVs!$A$2:$AE$411,17,FALSE)</f>
        <v>-0.06</v>
      </c>
      <c r="F1535" s="10" t="str">
        <f>VLOOKUP($J1532,ASBVs!$A$2:$AE$411,15,FALSE)</f>
        <v>2.30</v>
      </c>
      <c r="G1535" s="10" t="str">
        <f>VLOOKUP($J1532,ASBVs!$A$2:$AE$411,19,FALSE)</f>
        <v>2.61</v>
      </c>
      <c r="H1535" s="10" t="str">
        <f>VLOOKUP($J1532,ASBVs!$A$2:$AE$411,21,FALSE)</f>
        <v>-0.12</v>
      </c>
      <c r="I1535" s="10" t="str">
        <f>VLOOKUP($J1532,ASBVs!$A$2:$AE$411,23,FALSE)</f>
        <v>2.28</v>
      </c>
      <c r="J1535" s="10" t="str">
        <f>VLOOKUP($J1532,ASBVs!$A$2:$AE$411,25,FALSE)</f>
        <v>2.35</v>
      </c>
    </row>
    <row r="1536" spans="2:10" ht="13.35" customHeight="1">
      <c r="B1536" s="10" t="str">
        <f>VLOOKUP($J1532,ASBVs!$A$2:$AB$411,10,FALSE)</f>
        <v>63</v>
      </c>
      <c r="C1536" s="10" t="str">
        <f>VLOOKUP($J1532,ASBVs!$A$2:$AB$411,12,FALSE)</f>
        <v>66</v>
      </c>
      <c r="D1536" s="10" t="str">
        <f>VLOOKUP($J1532,ASBVs!$A$2:$AB$411,14,FALSE)</f>
        <v>67</v>
      </c>
      <c r="E1536" s="10" t="str">
        <f>VLOOKUP($J1532,ASBVs!$A$2:$AB$411,18,FALSE)</f>
        <v>67</v>
      </c>
      <c r="F1536" s="10" t="str">
        <f>VLOOKUP($J1532,ASBVs!$A$2:$AB$411,16,FALSE)</f>
        <v>69</v>
      </c>
      <c r="G1536" s="10" t="str">
        <f>VLOOKUP($J1532,ASBVs!$A$2:$AB$411,20,FALSE)</f>
        <v>57</v>
      </c>
      <c r="H1536" s="10" t="str">
        <f>VLOOKUP($J1532,ASBVs!$A$2:$AB$411,22,FALSE)</f>
        <v>48</v>
      </c>
      <c r="I1536" s="10" t="str">
        <f>VLOOKUP($J1532,ASBVs!$A$2:$AB$411,24,FALSE)</f>
        <v>48</v>
      </c>
      <c r="J1536" s="10" t="str">
        <f>VLOOKUP($J1532,ASBVs!$A$2:$AB$411,26,FALSE)</f>
        <v>53</v>
      </c>
    </row>
    <row r="1537" spans="2:10" ht="13.35" customHeight="1">
      <c r="B1537" s="11" t="s">
        <v>3103</v>
      </c>
      <c r="C1537" s="11" t="s">
        <v>3091</v>
      </c>
      <c r="D1537" s="11" t="s">
        <v>3104</v>
      </c>
      <c r="E1537" s="23" t="s">
        <v>2623</v>
      </c>
      <c r="F1537" s="23"/>
      <c r="G1537" s="24" t="s">
        <v>3105</v>
      </c>
      <c r="H1537" s="25"/>
      <c r="I1537" s="23" t="s">
        <v>3106</v>
      </c>
      <c r="J1537" s="23"/>
    </row>
    <row r="1538" spans="2:10" ht="13.35" customHeight="1">
      <c r="B1538" s="10" t="str">
        <f>VLOOKUP($J1532,ASBVs!$A$2:$AE$411,29,FALSE)</f>
        <v>2</v>
      </c>
      <c r="C1538" s="10" t="str">
        <f>VLOOKUP($J1532,ASBVs!$A$2:$AE$411,30,FALSE)</f>
        <v>2</v>
      </c>
      <c r="D1538" s="10" t="str">
        <f>VLOOKUP($J1532,ASBVs!$A$2:$AE$411,31,FALSE)</f>
        <v>2</v>
      </c>
      <c r="E1538" s="26" t="str">
        <f>VLOOKUP($J1532,ASBVs!$A$2:$B$411,2,FALSE)</f>
        <v xml:space="preserve">Tradie </v>
      </c>
      <c r="F1538" s="26"/>
      <c r="G1538" s="27" t="str">
        <f>VLOOKUP($J1532,ASBVs!$A$2:$AB$411,27,FALSE)</f>
        <v>135.12</v>
      </c>
      <c r="H1538" s="25"/>
      <c r="I1538" s="27" t="str">
        <f>VLOOKUP($J1532,ASBVs!$A$2:$AB$411,28,FALSE)</f>
        <v>137.39</v>
      </c>
      <c r="J1538" s="25"/>
    </row>
    <row r="1539" spans="2:10" ht="13.35" customHeight="1">
      <c r="B1539" s="28" t="s">
        <v>3107</v>
      </c>
      <c r="C1539" s="28"/>
      <c r="D1539" s="28"/>
      <c r="E1539" s="28"/>
      <c r="F1539" s="28"/>
      <c r="G1539" s="28"/>
      <c r="H1539" s="28" t="s">
        <v>3108</v>
      </c>
      <c r="I1539" s="28"/>
      <c r="J1539" s="28"/>
    </row>
    <row r="1541" spans="2:10" ht="13.35" customHeight="1">
      <c r="B1541" s="3" t="s">
        <v>3099</v>
      </c>
      <c r="C1541" s="4"/>
      <c r="D1541" s="4" t="str">
        <f>VLOOKUP($J1541,ASBVs!$A$2:$D$411,4,FALSE)</f>
        <v>220309</v>
      </c>
      <c r="E1541" s="4"/>
      <c r="F1541" s="4" t="str">
        <f>VLOOKUP($J1541,ASBVs!$A$2:$H$411,8,FALSE)</f>
        <v>Twin</v>
      </c>
      <c r="G1541" s="29" t="str">
        <f>VLOOKUP($J1541,ASBVs!$A$2:$AF$411,32,FALSE)</f>
        <v>«««««</v>
      </c>
      <c r="H1541" s="30"/>
      <c r="I1541" s="5" t="s">
        <v>3100</v>
      </c>
      <c r="J1541" s="6">
        <v>172</v>
      </c>
    </row>
    <row r="1542" spans="2:10" ht="13.35" customHeight="1">
      <c r="B1542" s="7" t="s">
        <v>3101</v>
      </c>
      <c r="C1542" s="19" t="str">
        <f>VLOOKUP($J1541,ASBVs!$A$2:$F$411,6,FALSE)</f>
        <v>210715</v>
      </c>
      <c r="D1542" s="20"/>
      <c r="E1542" s="20"/>
      <c r="F1542" s="7" t="s">
        <v>3102</v>
      </c>
      <c r="G1542" s="21">
        <f>VLOOKUP($J1541,ASBVs!$A$2:$G$411,7,FALSE)</f>
        <v>44678</v>
      </c>
      <c r="H1542" s="21"/>
      <c r="I1542" s="21"/>
      <c r="J1542" s="22"/>
    </row>
    <row r="1543" spans="2:10" ht="13.35" customHeight="1">
      <c r="B1543" s="8" t="s">
        <v>0</v>
      </c>
      <c r="C1543" s="9" t="s">
        <v>6</v>
      </c>
      <c r="D1543" s="9" t="s">
        <v>2667</v>
      </c>
      <c r="E1543" s="9" t="s">
        <v>2</v>
      </c>
      <c r="F1543" s="9" t="s">
        <v>1</v>
      </c>
      <c r="G1543" s="8" t="s">
        <v>3</v>
      </c>
      <c r="H1543" s="8" t="s">
        <v>4</v>
      </c>
      <c r="I1543" s="8" t="s">
        <v>5</v>
      </c>
      <c r="J1543" s="8" t="s">
        <v>7</v>
      </c>
    </row>
    <row r="1544" spans="2:10" ht="13.35" customHeight="1">
      <c r="B1544" s="10" t="str">
        <f>VLOOKUP($J1541,ASBVs!$A$2:$AE$411,9,FALSE)</f>
        <v>0.49</v>
      </c>
      <c r="C1544" s="10" t="str">
        <f>VLOOKUP($J1541,ASBVs!$A$2:$AE$411,11,FALSE)</f>
        <v>7.42</v>
      </c>
      <c r="D1544" s="10" t="str">
        <f>VLOOKUP($J1541,ASBVs!$A$2:$AE$411,13,FALSE)</f>
        <v>11.59</v>
      </c>
      <c r="E1544" s="10" t="str">
        <f>VLOOKUP($J1541,ASBVs!$A$2:$AE$411,17,FALSE)</f>
        <v>1.18</v>
      </c>
      <c r="F1544" s="10" t="str">
        <f>VLOOKUP($J1541,ASBVs!$A$2:$AE$411,15,FALSE)</f>
        <v>3.93</v>
      </c>
      <c r="G1544" s="10" t="str">
        <f>VLOOKUP($J1541,ASBVs!$A$2:$AE$411,19,FALSE)</f>
        <v>1.78</v>
      </c>
      <c r="H1544" s="10" t="str">
        <f>VLOOKUP($J1541,ASBVs!$A$2:$AE$411,21,FALSE)</f>
        <v>-0.19</v>
      </c>
      <c r="I1544" s="10" t="str">
        <f>VLOOKUP($J1541,ASBVs!$A$2:$AE$411,23,FALSE)</f>
        <v>-0.22</v>
      </c>
      <c r="J1544" s="10" t="str">
        <f>VLOOKUP($J1541,ASBVs!$A$2:$AE$411,25,FALSE)</f>
        <v>2.93</v>
      </c>
    </row>
    <row r="1545" spans="2:10" ht="13.35" customHeight="1">
      <c r="B1545" s="10" t="str">
        <f>VLOOKUP($J1541,ASBVs!$A$2:$AB$411,10,FALSE)</f>
        <v>60</v>
      </c>
      <c r="C1545" s="10" t="str">
        <f>VLOOKUP($J1541,ASBVs!$A$2:$AB$411,12,FALSE)</f>
        <v>65</v>
      </c>
      <c r="D1545" s="10" t="str">
        <f>VLOOKUP($J1541,ASBVs!$A$2:$AB$411,14,FALSE)</f>
        <v>65</v>
      </c>
      <c r="E1545" s="10" t="str">
        <f>VLOOKUP($J1541,ASBVs!$A$2:$AB$411,18,FALSE)</f>
        <v>66</v>
      </c>
      <c r="F1545" s="10" t="str">
        <f>VLOOKUP($J1541,ASBVs!$A$2:$AB$411,16,FALSE)</f>
        <v>68</v>
      </c>
      <c r="G1545" s="10" t="str">
        <f>VLOOKUP($J1541,ASBVs!$A$2:$AB$411,20,FALSE)</f>
        <v>55</v>
      </c>
      <c r="H1545" s="10" t="str">
        <f>VLOOKUP($J1541,ASBVs!$A$2:$AB$411,22,FALSE)</f>
        <v>44</v>
      </c>
      <c r="I1545" s="10" t="str">
        <f>VLOOKUP($J1541,ASBVs!$A$2:$AB$411,24,FALSE)</f>
        <v>43</v>
      </c>
      <c r="J1545" s="10" t="str">
        <f>VLOOKUP($J1541,ASBVs!$A$2:$AB$411,26,FALSE)</f>
        <v>51</v>
      </c>
    </row>
    <row r="1546" spans="2:10" ht="13.35" customHeight="1">
      <c r="B1546" s="11" t="s">
        <v>3103</v>
      </c>
      <c r="C1546" s="11" t="s">
        <v>3091</v>
      </c>
      <c r="D1546" s="11" t="s">
        <v>3104</v>
      </c>
      <c r="E1546" s="23" t="s">
        <v>2623</v>
      </c>
      <c r="F1546" s="23"/>
      <c r="G1546" s="24" t="s">
        <v>3105</v>
      </c>
      <c r="H1546" s="25"/>
      <c r="I1546" s="23" t="s">
        <v>3106</v>
      </c>
      <c r="J1546" s="23"/>
    </row>
    <row r="1547" spans="2:10" ht="13.35" customHeight="1">
      <c r="B1547" s="10" t="str">
        <f>VLOOKUP($J1541,ASBVs!$A$2:$AE$411,29,FALSE)</f>
        <v>2</v>
      </c>
      <c r="C1547" s="10" t="str">
        <f>VLOOKUP($J1541,ASBVs!$A$2:$AE$411,30,FALSE)</f>
        <v>3</v>
      </c>
      <c r="D1547" s="10" t="str">
        <f>VLOOKUP($J1541,ASBVs!$A$2:$AE$411,31,FALSE)</f>
        <v>2</v>
      </c>
      <c r="E1547" s="26" t="str">
        <f>VLOOKUP($J1541,ASBVs!$A$2:$B$411,2,FALSE)</f>
        <v xml:space="preserve">Tradie </v>
      </c>
      <c r="F1547" s="26"/>
      <c r="G1547" s="27" t="str">
        <f>VLOOKUP($J1541,ASBVs!$A$2:$AB$411,27,FALSE)</f>
        <v>134.49</v>
      </c>
      <c r="H1547" s="25"/>
      <c r="I1547" s="27" t="str">
        <f>VLOOKUP($J1541,ASBVs!$A$2:$AB$411,28,FALSE)</f>
        <v>137.29</v>
      </c>
      <c r="J1547" s="25"/>
    </row>
    <row r="1548" spans="2:10" ht="13.35" customHeight="1">
      <c r="B1548" s="28" t="s">
        <v>3107</v>
      </c>
      <c r="C1548" s="28"/>
      <c r="D1548" s="28"/>
      <c r="E1548" s="28"/>
      <c r="F1548" s="28"/>
      <c r="G1548" s="28"/>
      <c r="H1548" s="28" t="s">
        <v>3108</v>
      </c>
      <c r="I1548" s="28"/>
      <c r="J1548" s="28"/>
    </row>
    <row r="1550" spans="2:10" ht="13.35" customHeight="1">
      <c r="B1550" s="3" t="s">
        <v>3099</v>
      </c>
      <c r="C1550" s="4"/>
      <c r="D1550" s="4" t="str">
        <f>VLOOKUP($J1550,ASBVs!$A$2:$D$411,4,FALSE)</f>
        <v>220442</v>
      </c>
      <c r="E1550" s="4"/>
      <c r="F1550" s="4" t="str">
        <f>VLOOKUP($J1550,ASBVs!$A$2:$H$411,8,FALSE)</f>
        <v>Twin</v>
      </c>
      <c r="G1550" s="29" t="str">
        <f>VLOOKUP($J1550,ASBVs!$A$2:$AF$411,32,FALSE)</f>
        <v xml:space="preserve"> </v>
      </c>
      <c r="H1550" s="30"/>
      <c r="I1550" s="5" t="s">
        <v>3100</v>
      </c>
      <c r="J1550" s="6">
        <v>173</v>
      </c>
    </row>
    <row r="1551" spans="2:10" ht="13.35" customHeight="1">
      <c r="B1551" s="7" t="s">
        <v>3101</v>
      </c>
      <c r="C1551" s="19" t="str">
        <f>VLOOKUP($J1550,ASBVs!$A$2:$F$411,6,FALSE)</f>
        <v>210715</v>
      </c>
      <c r="D1551" s="20"/>
      <c r="E1551" s="20"/>
      <c r="F1551" s="7" t="s">
        <v>3102</v>
      </c>
      <c r="G1551" s="21">
        <f>VLOOKUP($J1550,ASBVs!$A$2:$G$411,7,FALSE)</f>
        <v>44683</v>
      </c>
      <c r="H1551" s="21"/>
      <c r="I1551" s="21"/>
      <c r="J1551" s="22"/>
    </row>
    <row r="1552" spans="2:10" ht="13.35" customHeight="1">
      <c r="B1552" s="8" t="s">
        <v>0</v>
      </c>
      <c r="C1552" s="9" t="s">
        <v>6</v>
      </c>
      <c r="D1552" s="9" t="s">
        <v>2667</v>
      </c>
      <c r="E1552" s="9" t="s">
        <v>2</v>
      </c>
      <c r="F1552" s="9" t="s">
        <v>1</v>
      </c>
      <c r="G1552" s="8" t="s">
        <v>3</v>
      </c>
      <c r="H1552" s="8" t="s">
        <v>4</v>
      </c>
      <c r="I1552" s="8" t="s">
        <v>5</v>
      </c>
      <c r="J1552" s="8" t="s">
        <v>7</v>
      </c>
    </row>
    <row r="1553" spans="2:10" ht="13.35" customHeight="1">
      <c r="B1553" s="10" t="str">
        <f>VLOOKUP($J1550,ASBVs!$A$2:$AE$411,9,FALSE)</f>
        <v>0.67</v>
      </c>
      <c r="C1553" s="10" t="str">
        <f>VLOOKUP($J1550,ASBVs!$A$2:$AE$411,11,FALSE)</f>
        <v>9.40</v>
      </c>
      <c r="D1553" s="10" t="str">
        <f>VLOOKUP($J1550,ASBVs!$A$2:$AE$411,13,FALSE)</f>
        <v>13.56</v>
      </c>
      <c r="E1553" s="10" t="str">
        <f>VLOOKUP($J1550,ASBVs!$A$2:$AE$411,17,FALSE)</f>
        <v>0.69</v>
      </c>
      <c r="F1553" s="10" t="str">
        <f>VLOOKUP($J1550,ASBVs!$A$2:$AE$411,15,FALSE)</f>
        <v>2.84</v>
      </c>
      <c r="G1553" s="10" t="str">
        <f>VLOOKUP($J1550,ASBVs!$A$2:$AE$411,19,FALSE)</f>
        <v>2.13</v>
      </c>
      <c r="H1553" s="10" t="str">
        <f>VLOOKUP($J1550,ASBVs!$A$2:$AE$411,21,FALSE)</f>
        <v>-0.21</v>
      </c>
      <c r="I1553" s="10" t="str">
        <f>VLOOKUP($J1550,ASBVs!$A$2:$AE$411,23,FALSE)</f>
        <v>0.90</v>
      </c>
      <c r="J1553" s="10" t="str">
        <f>VLOOKUP($J1550,ASBVs!$A$2:$AE$411,25,FALSE)</f>
        <v>2.32</v>
      </c>
    </row>
    <row r="1554" spans="2:10" ht="13.35" customHeight="1">
      <c r="B1554" s="10" t="str">
        <f>VLOOKUP($J1550,ASBVs!$A$2:$AB$411,10,FALSE)</f>
        <v>61</v>
      </c>
      <c r="C1554" s="10" t="str">
        <f>VLOOKUP($J1550,ASBVs!$A$2:$AB$411,12,FALSE)</f>
        <v>65</v>
      </c>
      <c r="D1554" s="10" t="str">
        <f>VLOOKUP($J1550,ASBVs!$A$2:$AB$411,14,FALSE)</f>
        <v>66</v>
      </c>
      <c r="E1554" s="10" t="str">
        <f>VLOOKUP($J1550,ASBVs!$A$2:$AB$411,18,FALSE)</f>
        <v>67</v>
      </c>
      <c r="F1554" s="10" t="str">
        <f>VLOOKUP($J1550,ASBVs!$A$2:$AB$411,16,FALSE)</f>
        <v>69</v>
      </c>
      <c r="G1554" s="10" t="str">
        <f>VLOOKUP($J1550,ASBVs!$A$2:$AB$411,20,FALSE)</f>
        <v>55</v>
      </c>
      <c r="H1554" s="10" t="str">
        <f>VLOOKUP($J1550,ASBVs!$A$2:$AB$411,22,FALSE)</f>
        <v>45</v>
      </c>
      <c r="I1554" s="10" t="str">
        <f>VLOOKUP($J1550,ASBVs!$A$2:$AB$411,24,FALSE)</f>
        <v>44</v>
      </c>
      <c r="J1554" s="10" t="str">
        <f>VLOOKUP($J1550,ASBVs!$A$2:$AB$411,26,FALSE)</f>
        <v>52</v>
      </c>
    </row>
    <row r="1555" spans="2:10" ht="13.35" customHeight="1">
      <c r="B1555" s="11" t="s">
        <v>3103</v>
      </c>
      <c r="C1555" s="11" t="s">
        <v>3091</v>
      </c>
      <c r="D1555" s="11" t="s">
        <v>3104</v>
      </c>
      <c r="E1555" s="23" t="s">
        <v>2623</v>
      </c>
      <c r="F1555" s="23"/>
      <c r="G1555" s="24" t="s">
        <v>3105</v>
      </c>
      <c r="H1555" s="25"/>
      <c r="I1555" s="23" t="s">
        <v>3106</v>
      </c>
      <c r="J1555" s="23"/>
    </row>
    <row r="1556" spans="2:10" ht="13.35" customHeight="1">
      <c r="B1556" s="10" t="str">
        <f>VLOOKUP($J1550,ASBVs!$A$2:$AE$411,29,FALSE)</f>
        <v>2</v>
      </c>
      <c r="C1556" s="10" t="str">
        <f>VLOOKUP($J1550,ASBVs!$A$2:$AE$411,30,FALSE)</f>
        <v>2</v>
      </c>
      <c r="D1556" s="10" t="str">
        <f>VLOOKUP($J1550,ASBVs!$A$2:$AE$411,31,FALSE)</f>
        <v>1</v>
      </c>
      <c r="E1556" s="26" t="str">
        <f>VLOOKUP($J1550,ASBVs!$A$2:$B$411,2,FALSE)</f>
        <v xml:space="preserve">Tradie </v>
      </c>
      <c r="F1556" s="26"/>
      <c r="G1556" s="27" t="str">
        <f>VLOOKUP($J1550,ASBVs!$A$2:$AB$411,27,FALSE)</f>
        <v>133.94</v>
      </c>
      <c r="H1556" s="25"/>
      <c r="I1556" s="27" t="str">
        <f>VLOOKUP($J1550,ASBVs!$A$2:$AB$411,28,FALSE)</f>
        <v>137.17</v>
      </c>
      <c r="J1556" s="25"/>
    </row>
    <row r="1557" spans="2:10" ht="13.35" customHeight="1">
      <c r="B1557" s="28" t="s">
        <v>3107</v>
      </c>
      <c r="C1557" s="28"/>
      <c r="D1557" s="28"/>
      <c r="E1557" s="28"/>
      <c r="F1557" s="28"/>
      <c r="G1557" s="28"/>
      <c r="H1557" s="28" t="s">
        <v>3108</v>
      </c>
      <c r="I1557" s="28"/>
      <c r="J1557" s="28"/>
    </row>
    <row r="1559" spans="2:10" ht="13.35" customHeight="1">
      <c r="B1559" s="3" t="s">
        <v>3099</v>
      </c>
      <c r="C1559" s="4"/>
      <c r="D1559" s="4" t="str">
        <f>VLOOKUP($J1559,ASBVs!$A$2:$D$411,4,FALSE)</f>
        <v>220066</v>
      </c>
      <c r="E1559" s="4"/>
      <c r="F1559" s="4" t="str">
        <f>VLOOKUP($J1559,ASBVs!$A$2:$H$411,8,FALSE)</f>
        <v>Single</v>
      </c>
      <c r="G1559" s="29" t="str">
        <f>VLOOKUP($J1559,ASBVs!$A$2:$AF$411,32,FALSE)</f>
        <v xml:space="preserve"> </v>
      </c>
      <c r="H1559" s="30"/>
      <c r="I1559" s="5" t="s">
        <v>3100</v>
      </c>
      <c r="J1559" s="6">
        <v>174</v>
      </c>
    </row>
    <row r="1560" spans="2:10" ht="13.35" customHeight="1">
      <c r="B1560" s="7" t="s">
        <v>3101</v>
      </c>
      <c r="C1560" s="19" t="str">
        <f>VLOOKUP($J1559,ASBVs!$A$2:$F$411,6,FALSE)</f>
        <v>210751</v>
      </c>
      <c r="D1560" s="20"/>
      <c r="E1560" s="20"/>
      <c r="F1560" s="7" t="s">
        <v>3102</v>
      </c>
      <c r="G1560" s="21">
        <f>VLOOKUP($J1559,ASBVs!$A$2:$G$411,7,FALSE)</f>
        <v>44676</v>
      </c>
      <c r="H1560" s="21"/>
      <c r="I1560" s="21"/>
      <c r="J1560" s="22"/>
    </row>
    <row r="1561" spans="2:10" ht="13.35" customHeight="1">
      <c r="B1561" s="8" t="s">
        <v>0</v>
      </c>
      <c r="C1561" s="9" t="s">
        <v>6</v>
      </c>
      <c r="D1561" s="9" t="s">
        <v>2667</v>
      </c>
      <c r="E1561" s="9" t="s">
        <v>2</v>
      </c>
      <c r="F1561" s="9" t="s">
        <v>1</v>
      </c>
      <c r="G1561" s="8" t="s">
        <v>3</v>
      </c>
      <c r="H1561" s="8" t="s">
        <v>4</v>
      </c>
      <c r="I1561" s="8" t="s">
        <v>5</v>
      </c>
      <c r="J1561" s="8" t="s">
        <v>7</v>
      </c>
    </row>
    <row r="1562" spans="2:10" ht="13.35" customHeight="1">
      <c r="B1562" s="10" t="str">
        <f>VLOOKUP($J1559,ASBVs!$A$2:$AE$411,9,FALSE)</f>
        <v>0.54</v>
      </c>
      <c r="C1562" s="10" t="str">
        <f>VLOOKUP($J1559,ASBVs!$A$2:$AE$411,11,FALSE)</f>
        <v>10.90</v>
      </c>
      <c r="D1562" s="10" t="str">
        <f>VLOOKUP($J1559,ASBVs!$A$2:$AE$411,13,FALSE)</f>
        <v>14.58</v>
      </c>
      <c r="E1562" s="10" t="str">
        <f>VLOOKUP($J1559,ASBVs!$A$2:$AE$411,17,FALSE)</f>
        <v>0.15</v>
      </c>
      <c r="F1562" s="10" t="str">
        <f>VLOOKUP($J1559,ASBVs!$A$2:$AE$411,15,FALSE)</f>
        <v>2.52</v>
      </c>
      <c r="G1562" s="10" t="str">
        <f>VLOOKUP($J1559,ASBVs!$A$2:$AE$411,19,FALSE)</f>
        <v>3.02</v>
      </c>
      <c r="H1562" s="10" t="str">
        <f>VLOOKUP($J1559,ASBVs!$A$2:$AE$411,21,FALSE)</f>
        <v>-0.38</v>
      </c>
      <c r="I1562" s="10" t="str">
        <f>VLOOKUP($J1559,ASBVs!$A$2:$AE$411,23,FALSE)</f>
        <v>4.31</v>
      </c>
      <c r="J1562" s="10" t="str">
        <f>VLOOKUP($J1559,ASBVs!$A$2:$AE$411,25,FALSE)</f>
        <v>2.26</v>
      </c>
    </row>
    <row r="1563" spans="2:10" ht="13.35" customHeight="1">
      <c r="B1563" s="10" t="str">
        <f>VLOOKUP($J1559,ASBVs!$A$2:$AB$411,10,FALSE)</f>
        <v>60</v>
      </c>
      <c r="C1563" s="10" t="str">
        <f>VLOOKUP($J1559,ASBVs!$A$2:$AB$411,12,FALSE)</f>
        <v>63</v>
      </c>
      <c r="D1563" s="10" t="str">
        <f>VLOOKUP($J1559,ASBVs!$A$2:$AB$411,14,FALSE)</f>
        <v>63</v>
      </c>
      <c r="E1563" s="10" t="str">
        <f>VLOOKUP($J1559,ASBVs!$A$2:$AB$411,18,FALSE)</f>
        <v>59</v>
      </c>
      <c r="F1563" s="10" t="str">
        <f>VLOOKUP($J1559,ASBVs!$A$2:$AB$411,16,FALSE)</f>
        <v>66</v>
      </c>
      <c r="G1563" s="10" t="str">
        <f>VLOOKUP($J1559,ASBVs!$A$2:$AB$411,20,FALSE)</f>
        <v>51</v>
      </c>
      <c r="H1563" s="10" t="str">
        <f>VLOOKUP($J1559,ASBVs!$A$2:$AB$411,22,FALSE)</f>
        <v>44</v>
      </c>
      <c r="I1563" s="10" t="str">
        <f>VLOOKUP($J1559,ASBVs!$A$2:$AB$411,24,FALSE)</f>
        <v>43</v>
      </c>
      <c r="J1563" s="10" t="str">
        <f>VLOOKUP($J1559,ASBVs!$A$2:$AB$411,26,FALSE)</f>
        <v>49</v>
      </c>
    </row>
    <row r="1564" spans="2:10" ht="13.35" customHeight="1">
      <c r="B1564" s="11" t="s">
        <v>3103</v>
      </c>
      <c r="C1564" s="11" t="s">
        <v>3091</v>
      </c>
      <c r="D1564" s="11" t="s">
        <v>3104</v>
      </c>
      <c r="E1564" s="23" t="s">
        <v>2623</v>
      </c>
      <c r="F1564" s="23"/>
      <c r="G1564" s="24" t="s">
        <v>3105</v>
      </c>
      <c r="H1564" s="25"/>
      <c r="I1564" s="23" t="s">
        <v>3106</v>
      </c>
      <c r="J1564" s="23"/>
    </row>
    <row r="1565" spans="2:10" ht="13.35" customHeight="1">
      <c r="B1565" s="10" t="str">
        <f>VLOOKUP($J1559,ASBVs!$A$2:$AE$411,29,FALSE)</f>
        <v>2</v>
      </c>
      <c r="C1565" s="10" t="str">
        <f>VLOOKUP($J1559,ASBVs!$A$2:$AE$411,30,FALSE)</f>
        <v>2</v>
      </c>
      <c r="D1565" s="10" t="str">
        <f>VLOOKUP($J1559,ASBVs!$A$2:$AE$411,31,FALSE)</f>
        <v>2</v>
      </c>
      <c r="E1565" s="26" t="str">
        <f>VLOOKUP($J1559,ASBVs!$A$2:$B$411,2,FALSE)</f>
        <v xml:space="preserve">Tradie </v>
      </c>
      <c r="F1565" s="26"/>
      <c r="G1565" s="27" t="str">
        <f>VLOOKUP($J1559,ASBVs!$A$2:$AB$411,27,FALSE)</f>
        <v>131.75</v>
      </c>
      <c r="H1565" s="25"/>
      <c r="I1565" s="27" t="str">
        <f>VLOOKUP($J1559,ASBVs!$A$2:$AB$411,28,FALSE)</f>
        <v>136.95</v>
      </c>
      <c r="J1565" s="25"/>
    </row>
    <row r="1566" spans="2:10" ht="13.35" customHeight="1">
      <c r="B1566" s="28" t="s">
        <v>3107</v>
      </c>
      <c r="C1566" s="28"/>
      <c r="D1566" s="28"/>
      <c r="E1566" s="28"/>
      <c r="F1566" s="28"/>
      <c r="G1566" s="28"/>
      <c r="H1566" s="28" t="s">
        <v>3108</v>
      </c>
      <c r="I1566" s="28"/>
      <c r="J1566" s="28"/>
    </row>
    <row r="1568" spans="2:10" ht="13.35" customHeight="1">
      <c r="B1568" s="3" t="s">
        <v>3099</v>
      </c>
      <c r="C1568" s="4"/>
      <c r="D1568" s="4" t="str">
        <f>VLOOKUP($J1568,ASBVs!$A$2:$D$411,4,FALSE)</f>
        <v>220052</v>
      </c>
      <c r="E1568" s="4"/>
      <c r="F1568" s="4" t="str">
        <f>VLOOKUP($J1568,ASBVs!$A$2:$H$411,8,FALSE)</f>
        <v>Twin</v>
      </c>
      <c r="G1568" s="29" t="str">
        <f>VLOOKUP($J1568,ASBVs!$A$2:$AF$411,32,FALSE)</f>
        <v xml:space="preserve"> </v>
      </c>
      <c r="H1568" s="30"/>
      <c r="I1568" s="5" t="s">
        <v>3100</v>
      </c>
      <c r="J1568" s="6">
        <v>175</v>
      </c>
    </row>
    <row r="1569" spans="2:10" ht="13.35" customHeight="1">
      <c r="B1569" s="7" t="s">
        <v>3101</v>
      </c>
      <c r="C1569" s="19" t="str">
        <f>VLOOKUP($J1568,ASBVs!$A$2:$F$411,6,FALSE)</f>
        <v>200242</v>
      </c>
      <c r="D1569" s="20"/>
      <c r="E1569" s="20"/>
      <c r="F1569" s="7" t="s">
        <v>3102</v>
      </c>
      <c r="G1569" s="21">
        <f>VLOOKUP($J1568,ASBVs!$A$2:$G$411,7,FALSE)</f>
        <v>44676</v>
      </c>
      <c r="H1569" s="21"/>
      <c r="I1569" s="21"/>
      <c r="J1569" s="22"/>
    </row>
    <row r="1570" spans="2:10" ht="13.35" customHeight="1">
      <c r="B1570" s="8" t="s">
        <v>0</v>
      </c>
      <c r="C1570" s="9" t="s">
        <v>6</v>
      </c>
      <c r="D1570" s="9" t="s">
        <v>2667</v>
      </c>
      <c r="E1570" s="9" t="s">
        <v>2</v>
      </c>
      <c r="F1570" s="9" t="s">
        <v>1</v>
      </c>
      <c r="G1570" s="8" t="s">
        <v>3</v>
      </c>
      <c r="H1570" s="8" t="s">
        <v>4</v>
      </c>
      <c r="I1570" s="8" t="s">
        <v>5</v>
      </c>
      <c r="J1570" s="8" t="s">
        <v>7</v>
      </c>
    </row>
    <row r="1571" spans="2:10" ht="13.35" customHeight="1">
      <c r="B1571" s="10" t="str">
        <f>VLOOKUP($J1568,ASBVs!$A$2:$AE$411,9,FALSE)</f>
        <v>0.49</v>
      </c>
      <c r="C1571" s="10" t="str">
        <f>VLOOKUP($J1568,ASBVs!$A$2:$AE$411,11,FALSE)</f>
        <v>9.87</v>
      </c>
      <c r="D1571" s="10" t="str">
        <f>VLOOKUP($J1568,ASBVs!$A$2:$AE$411,13,FALSE)</f>
        <v>14.31</v>
      </c>
      <c r="E1571" s="10" t="str">
        <f>VLOOKUP($J1568,ASBVs!$A$2:$AE$411,17,FALSE)</f>
        <v>0.17</v>
      </c>
      <c r="F1571" s="10" t="str">
        <f>VLOOKUP($J1568,ASBVs!$A$2:$AE$411,15,FALSE)</f>
        <v>3.39</v>
      </c>
      <c r="G1571" s="10" t="str">
        <f>VLOOKUP($J1568,ASBVs!$A$2:$AE$411,19,FALSE)</f>
        <v>2.95</v>
      </c>
      <c r="H1571" s="10" t="str">
        <f>VLOOKUP($J1568,ASBVs!$A$2:$AE$411,21,FALSE)</f>
        <v>-0.38</v>
      </c>
      <c r="I1571" s="10" t="str">
        <f>VLOOKUP($J1568,ASBVs!$A$2:$AE$411,23,FALSE)</f>
        <v>1.60</v>
      </c>
      <c r="J1571" s="10" t="str">
        <f>VLOOKUP($J1568,ASBVs!$A$2:$AE$411,25,FALSE)</f>
        <v>2.88</v>
      </c>
    </row>
    <row r="1572" spans="2:10" ht="13.35" customHeight="1">
      <c r="B1572" s="10" t="str">
        <f>VLOOKUP($J1568,ASBVs!$A$2:$AB$411,10,FALSE)</f>
        <v>63</v>
      </c>
      <c r="C1572" s="10" t="str">
        <f>VLOOKUP($J1568,ASBVs!$A$2:$AB$411,12,FALSE)</f>
        <v>67</v>
      </c>
      <c r="D1572" s="10" t="str">
        <f>VLOOKUP($J1568,ASBVs!$A$2:$AB$411,14,FALSE)</f>
        <v>67</v>
      </c>
      <c r="E1572" s="10" t="str">
        <f>VLOOKUP($J1568,ASBVs!$A$2:$AB$411,18,FALSE)</f>
        <v>68</v>
      </c>
      <c r="F1572" s="10" t="str">
        <f>VLOOKUP($J1568,ASBVs!$A$2:$AB$411,16,FALSE)</f>
        <v>70</v>
      </c>
      <c r="G1572" s="10" t="str">
        <f>VLOOKUP($J1568,ASBVs!$A$2:$AB$411,20,FALSE)</f>
        <v>57</v>
      </c>
      <c r="H1572" s="10" t="str">
        <f>VLOOKUP($J1568,ASBVs!$A$2:$AB$411,22,FALSE)</f>
        <v>47</v>
      </c>
      <c r="I1572" s="10" t="str">
        <f>VLOOKUP($J1568,ASBVs!$A$2:$AB$411,24,FALSE)</f>
        <v>47</v>
      </c>
      <c r="J1572" s="10" t="str">
        <f>VLOOKUP($J1568,ASBVs!$A$2:$AB$411,26,FALSE)</f>
        <v>53</v>
      </c>
    </row>
    <row r="1573" spans="2:10" ht="13.35" customHeight="1">
      <c r="B1573" s="11" t="s">
        <v>3103</v>
      </c>
      <c r="C1573" s="11" t="s">
        <v>3091</v>
      </c>
      <c r="D1573" s="11" t="s">
        <v>3104</v>
      </c>
      <c r="E1573" s="23" t="s">
        <v>2623</v>
      </c>
      <c r="F1573" s="23"/>
      <c r="G1573" s="24" t="s">
        <v>3105</v>
      </c>
      <c r="H1573" s="25"/>
      <c r="I1573" s="23" t="s">
        <v>3106</v>
      </c>
      <c r="J1573" s="23"/>
    </row>
    <row r="1574" spans="2:10" ht="13.35" customHeight="1">
      <c r="B1574" s="10" t="str">
        <f>VLOOKUP($J1568,ASBVs!$A$2:$AE$411,29,FALSE)</f>
        <v>2</v>
      </c>
      <c r="C1574" s="10" t="str">
        <f>VLOOKUP($J1568,ASBVs!$A$2:$AE$411,30,FALSE)</f>
        <v>3</v>
      </c>
      <c r="D1574" s="10" t="str">
        <f>VLOOKUP($J1568,ASBVs!$A$2:$AE$411,31,FALSE)</f>
        <v>2</v>
      </c>
      <c r="E1574" s="26" t="str">
        <f>VLOOKUP($J1568,ASBVs!$A$2:$B$411,2,FALSE)</f>
        <v xml:space="preserve">Tradie </v>
      </c>
      <c r="F1574" s="26"/>
      <c r="G1574" s="27" t="str">
        <f>VLOOKUP($J1568,ASBVs!$A$2:$AB$411,27,FALSE)</f>
        <v>131.76</v>
      </c>
      <c r="H1574" s="25"/>
      <c r="I1574" s="27" t="str">
        <f>VLOOKUP($J1568,ASBVs!$A$2:$AB$411,28,FALSE)</f>
        <v>136.86</v>
      </c>
      <c r="J1574" s="25"/>
    </row>
    <row r="1575" spans="2:10" ht="13.35" customHeight="1">
      <c r="B1575" s="28" t="s">
        <v>3107</v>
      </c>
      <c r="C1575" s="28"/>
      <c r="D1575" s="28"/>
      <c r="E1575" s="28"/>
      <c r="F1575" s="28"/>
      <c r="G1575" s="28"/>
      <c r="H1575" s="28" t="s">
        <v>3108</v>
      </c>
      <c r="I1575" s="28"/>
      <c r="J1575" s="28"/>
    </row>
    <row r="1577" spans="2:10" ht="13.35" customHeight="1">
      <c r="B1577" s="3" t="s">
        <v>3099</v>
      </c>
      <c r="C1577" s="4"/>
      <c r="D1577" s="4" t="str">
        <f>VLOOKUP($J1577,ASBVs!$A$2:$D$411,4,FALSE)</f>
        <v>220627</v>
      </c>
      <c r="E1577" s="4"/>
      <c r="F1577" s="4" t="str">
        <f>VLOOKUP($J1577,ASBVs!$A$2:$H$411,8,FALSE)</f>
        <v>Twin</v>
      </c>
      <c r="G1577" s="29"/>
      <c r="H1577" s="30"/>
      <c r="I1577" s="5" t="s">
        <v>3100</v>
      </c>
      <c r="J1577" s="6">
        <v>176</v>
      </c>
    </row>
    <row r="1578" spans="2:10" ht="13.35" customHeight="1">
      <c r="B1578" s="7" t="s">
        <v>3101</v>
      </c>
      <c r="C1578" s="19" t="str">
        <f>VLOOKUP($J1577,ASBVs!$A$2:$F$411,6,FALSE)</f>
        <v>210174</v>
      </c>
      <c r="D1578" s="20"/>
      <c r="E1578" s="20"/>
      <c r="F1578" s="7" t="s">
        <v>3102</v>
      </c>
      <c r="G1578" s="21">
        <f>VLOOKUP($J1577,ASBVs!$A$2:$G$411,7,FALSE)</f>
        <v>44683</v>
      </c>
      <c r="H1578" s="21"/>
      <c r="I1578" s="21"/>
      <c r="J1578" s="22"/>
    </row>
    <row r="1579" spans="2:10" ht="13.35" customHeight="1">
      <c r="B1579" s="8" t="s">
        <v>0</v>
      </c>
      <c r="C1579" s="9" t="s">
        <v>6</v>
      </c>
      <c r="D1579" s="9" t="s">
        <v>2667</v>
      </c>
      <c r="E1579" s="9" t="s">
        <v>2</v>
      </c>
      <c r="F1579" s="9" t="s">
        <v>1</v>
      </c>
      <c r="G1579" s="8" t="s">
        <v>3</v>
      </c>
      <c r="H1579" s="8" t="s">
        <v>4</v>
      </c>
      <c r="I1579" s="8" t="s">
        <v>5</v>
      </c>
      <c r="J1579" s="8" t="s">
        <v>7</v>
      </c>
    </row>
    <row r="1580" spans="2:10" ht="13.35" customHeight="1">
      <c r="B1580" s="10" t="str">
        <f>VLOOKUP($J1577,ASBVs!$A$2:$AE$411,9,FALSE)</f>
        <v>0.49</v>
      </c>
      <c r="C1580" s="10" t="str">
        <f>VLOOKUP($J1577,ASBVs!$A$2:$AE$411,11,FALSE)</f>
        <v>9.36</v>
      </c>
      <c r="D1580" s="10" t="str">
        <f>VLOOKUP($J1577,ASBVs!$A$2:$AE$411,13,FALSE)</f>
        <v>13.89</v>
      </c>
      <c r="E1580" s="10" t="str">
        <f>VLOOKUP($J1577,ASBVs!$A$2:$AE$411,17,FALSE)</f>
        <v>-0.39</v>
      </c>
      <c r="F1580" s="10" t="str">
        <f>VLOOKUP($J1577,ASBVs!$A$2:$AE$411,15,FALSE)</f>
        <v>2.16</v>
      </c>
      <c r="G1580" s="10" t="str">
        <f>VLOOKUP($J1577,ASBVs!$A$2:$AE$411,19,FALSE)</f>
        <v>3.32</v>
      </c>
      <c r="H1580" s="10" t="str">
        <f>VLOOKUP($J1577,ASBVs!$A$2:$AE$411,21,FALSE)</f>
        <v>-0.61</v>
      </c>
      <c r="I1580" s="10" t="str">
        <f>VLOOKUP($J1577,ASBVs!$A$2:$AE$411,23,FALSE)</f>
        <v>3.54</v>
      </c>
      <c r="J1580" s="10" t="str">
        <f>VLOOKUP($J1577,ASBVs!$A$2:$AE$411,25,FALSE)</f>
        <v>2.10</v>
      </c>
    </row>
    <row r="1581" spans="2:10" ht="13.35" customHeight="1">
      <c r="B1581" s="10" t="str">
        <f>VLOOKUP($J1577,ASBVs!$A$2:$AB$411,10,FALSE)</f>
        <v>61</v>
      </c>
      <c r="C1581" s="10" t="str">
        <f>VLOOKUP($J1577,ASBVs!$A$2:$AB$411,12,FALSE)</f>
        <v>66</v>
      </c>
      <c r="D1581" s="10" t="str">
        <f>VLOOKUP($J1577,ASBVs!$A$2:$AB$411,14,FALSE)</f>
        <v>66</v>
      </c>
      <c r="E1581" s="10" t="str">
        <f>VLOOKUP($J1577,ASBVs!$A$2:$AB$411,18,FALSE)</f>
        <v>66</v>
      </c>
      <c r="F1581" s="10" t="str">
        <f>VLOOKUP($J1577,ASBVs!$A$2:$AB$411,16,FALSE)</f>
        <v>68</v>
      </c>
      <c r="G1581" s="10" t="str">
        <f>VLOOKUP($J1577,ASBVs!$A$2:$AB$411,20,FALSE)</f>
        <v>55</v>
      </c>
      <c r="H1581" s="10" t="str">
        <f>VLOOKUP($J1577,ASBVs!$A$2:$AB$411,22,FALSE)</f>
        <v>45</v>
      </c>
      <c r="I1581" s="10" t="str">
        <f>VLOOKUP($J1577,ASBVs!$A$2:$AB$411,24,FALSE)</f>
        <v>44</v>
      </c>
      <c r="J1581" s="10" t="str">
        <f>VLOOKUP($J1577,ASBVs!$A$2:$AB$411,26,FALSE)</f>
        <v>51</v>
      </c>
    </row>
    <row r="1582" spans="2:10" ht="13.35" customHeight="1">
      <c r="B1582" s="11" t="s">
        <v>3103</v>
      </c>
      <c r="C1582" s="11" t="s">
        <v>3091</v>
      </c>
      <c r="D1582" s="11" t="s">
        <v>3104</v>
      </c>
      <c r="E1582" s="23" t="s">
        <v>2623</v>
      </c>
      <c r="F1582" s="23"/>
      <c r="G1582" s="24" t="s">
        <v>3105</v>
      </c>
      <c r="H1582" s="25"/>
      <c r="I1582" s="23" t="s">
        <v>3106</v>
      </c>
      <c r="J1582" s="23"/>
    </row>
    <row r="1583" spans="2:10" ht="13.35" customHeight="1">
      <c r="B1583" s="10" t="str">
        <f>VLOOKUP($J1577,ASBVs!$A$2:$AE$411,29,FALSE)</f>
        <v>3</v>
      </c>
      <c r="C1583" s="10" t="str">
        <f>VLOOKUP($J1577,ASBVs!$A$2:$AE$411,30,FALSE)</f>
        <v>1</v>
      </c>
      <c r="D1583" s="10" t="str">
        <f>VLOOKUP($J1577,ASBVs!$A$2:$AE$411,31,FALSE)</f>
        <v>3</v>
      </c>
      <c r="E1583" s="26" t="str">
        <f>VLOOKUP($J1577,ASBVs!$A$2:$B$411,2,FALSE)</f>
        <v xml:space="preserve">Tradie </v>
      </c>
      <c r="F1583" s="26"/>
      <c r="G1583" s="27" t="str">
        <f>VLOOKUP($J1577,ASBVs!$A$2:$AB$411,27,FALSE)</f>
        <v>128.55</v>
      </c>
      <c r="H1583" s="25"/>
      <c r="I1583" s="27" t="str">
        <f>VLOOKUP($J1577,ASBVs!$A$2:$AB$411,28,FALSE)</f>
        <v>136.09</v>
      </c>
      <c r="J1583" s="25"/>
    </row>
    <row r="1584" spans="2:10" ht="13.35" customHeight="1">
      <c r="B1584" s="28" t="s">
        <v>3107</v>
      </c>
      <c r="C1584" s="28"/>
      <c r="D1584" s="28"/>
      <c r="E1584" s="28"/>
      <c r="F1584" s="28"/>
      <c r="G1584" s="28"/>
      <c r="H1584" s="28" t="s">
        <v>3108</v>
      </c>
      <c r="I1584" s="28"/>
      <c r="J1584" s="28"/>
    </row>
    <row r="1586" spans="2:10" ht="13.35" customHeight="1">
      <c r="B1586" s="3" t="s">
        <v>3099</v>
      </c>
      <c r="C1586" s="4"/>
      <c r="D1586" s="4" t="str">
        <f>VLOOKUP($J1586,ASBVs!$A$2:$D$411,4,FALSE)</f>
        <v>220480</v>
      </c>
      <c r="E1586" s="4"/>
      <c r="F1586" s="4" t="str">
        <f>VLOOKUP($J1586,ASBVs!$A$2:$H$411,8,FALSE)</f>
        <v>Twin</v>
      </c>
      <c r="G1586" s="29" t="str">
        <f>VLOOKUP($J1586,ASBVs!$A$2:$AF$411,32,FALSE)</f>
        <v xml:space="preserve"> </v>
      </c>
      <c r="H1586" s="30"/>
      <c r="I1586" s="5" t="s">
        <v>3100</v>
      </c>
      <c r="J1586" s="6">
        <v>177</v>
      </c>
    </row>
    <row r="1587" spans="2:10" ht="13.35" customHeight="1">
      <c r="B1587" s="7" t="s">
        <v>3101</v>
      </c>
      <c r="C1587" s="19" t="str">
        <f>VLOOKUP($J1586,ASBVs!$A$2:$F$411,6,FALSE)</f>
        <v>200242</v>
      </c>
      <c r="D1587" s="20"/>
      <c r="E1587" s="20"/>
      <c r="F1587" s="7" t="s">
        <v>3102</v>
      </c>
      <c r="G1587" s="21">
        <f>VLOOKUP($J1586,ASBVs!$A$2:$G$411,7,FALSE)</f>
        <v>44683</v>
      </c>
      <c r="H1587" s="21"/>
      <c r="I1587" s="21"/>
      <c r="J1587" s="22"/>
    </row>
    <row r="1588" spans="2:10" ht="13.35" customHeight="1">
      <c r="B1588" s="8" t="s">
        <v>0</v>
      </c>
      <c r="C1588" s="9" t="s">
        <v>6</v>
      </c>
      <c r="D1588" s="9" t="s">
        <v>2667</v>
      </c>
      <c r="E1588" s="9" t="s">
        <v>2</v>
      </c>
      <c r="F1588" s="9" t="s">
        <v>1</v>
      </c>
      <c r="G1588" s="8" t="s">
        <v>3</v>
      </c>
      <c r="H1588" s="8" t="s">
        <v>4</v>
      </c>
      <c r="I1588" s="8" t="s">
        <v>5</v>
      </c>
      <c r="J1588" s="8" t="s">
        <v>7</v>
      </c>
    </row>
    <row r="1589" spans="2:10" ht="13.35" customHeight="1">
      <c r="B1589" s="10" t="str">
        <f>VLOOKUP($J1586,ASBVs!$A$2:$AE$411,9,FALSE)</f>
        <v>0.46</v>
      </c>
      <c r="C1589" s="10" t="str">
        <f>VLOOKUP($J1586,ASBVs!$A$2:$AE$411,11,FALSE)</f>
        <v>10.26</v>
      </c>
      <c r="D1589" s="10" t="str">
        <f>VLOOKUP($J1586,ASBVs!$A$2:$AE$411,13,FALSE)</f>
        <v>14.79</v>
      </c>
      <c r="E1589" s="10" t="str">
        <f>VLOOKUP($J1586,ASBVs!$A$2:$AE$411,17,FALSE)</f>
        <v>0.01</v>
      </c>
      <c r="F1589" s="10" t="str">
        <f>VLOOKUP($J1586,ASBVs!$A$2:$AE$411,15,FALSE)</f>
        <v>2.36</v>
      </c>
      <c r="G1589" s="10" t="str">
        <f>VLOOKUP($J1586,ASBVs!$A$2:$AE$411,19,FALSE)</f>
        <v>2.59</v>
      </c>
      <c r="H1589" s="10" t="str">
        <f>VLOOKUP($J1586,ASBVs!$A$2:$AE$411,21,FALSE)</f>
        <v>-0.32</v>
      </c>
      <c r="I1589" s="10" t="str">
        <f>VLOOKUP($J1586,ASBVs!$A$2:$AE$411,23,FALSE)</f>
        <v>2.59</v>
      </c>
      <c r="J1589" s="10" t="str">
        <f>VLOOKUP($J1586,ASBVs!$A$2:$AE$411,25,FALSE)</f>
        <v>2.31</v>
      </c>
    </row>
    <row r="1590" spans="2:10" ht="13.35" customHeight="1">
      <c r="B1590" s="10" t="str">
        <f>VLOOKUP($J1586,ASBVs!$A$2:$AB$411,10,FALSE)</f>
        <v>63</v>
      </c>
      <c r="C1590" s="10" t="str">
        <f>VLOOKUP($J1586,ASBVs!$A$2:$AB$411,12,FALSE)</f>
        <v>67</v>
      </c>
      <c r="D1590" s="10" t="str">
        <f>VLOOKUP($J1586,ASBVs!$A$2:$AB$411,14,FALSE)</f>
        <v>67</v>
      </c>
      <c r="E1590" s="10" t="str">
        <f>VLOOKUP($J1586,ASBVs!$A$2:$AB$411,18,FALSE)</f>
        <v>68</v>
      </c>
      <c r="F1590" s="10" t="str">
        <f>VLOOKUP($J1586,ASBVs!$A$2:$AB$411,16,FALSE)</f>
        <v>70</v>
      </c>
      <c r="G1590" s="10" t="str">
        <f>VLOOKUP($J1586,ASBVs!$A$2:$AB$411,20,FALSE)</f>
        <v>57</v>
      </c>
      <c r="H1590" s="10" t="str">
        <f>VLOOKUP($J1586,ASBVs!$A$2:$AB$411,22,FALSE)</f>
        <v>45</v>
      </c>
      <c r="I1590" s="10" t="str">
        <f>VLOOKUP($J1586,ASBVs!$A$2:$AB$411,24,FALSE)</f>
        <v>44</v>
      </c>
      <c r="J1590" s="10" t="str">
        <f>VLOOKUP($J1586,ASBVs!$A$2:$AB$411,26,FALSE)</f>
        <v>52</v>
      </c>
    </row>
    <row r="1591" spans="2:10" ht="13.35" customHeight="1">
      <c r="B1591" s="11" t="s">
        <v>3103</v>
      </c>
      <c r="C1591" s="11" t="s">
        <v>3091</v>
      </c>
      <c r="D1591" s="11" t="s">
        <v>3104</v>
      </c>
      <c r="E1591" s="23" t="s">
        <v>2623</v>
      </c>
      <c r="F1591" s="23"/>
      <c r="G1591" s="24" t="s">
        <v>3105</v>
      </c>
      <c r="H1591" s="25"/>
      <c r="I1591" s="23" t="s">
        <v>3106</v>
      </c>
      <c r="J1591" s="23"/>
    </row>
    <row r="1592" spans="2:10" ht="13.35" customHeight="1">
      <c r="B1592" s="10" t="str">
        <f>VLOOKUP($J1586,ASBVs!$A$2:$AE$411,29,FALSE)</f>
        <v>2</v>
      </c>
      <c r="C1592" s="10" t="str">
        <f>VLOOKUP($J1586,ASBVs!$A$2:$AE$411,30,FALSE)</f>
        <v>2</v>
      </c>
      <c r="D1592" s="10" t="str">
        <f>VLOOKUP($J1586,ASBVs!$A$2:$AE$411,31,FALSE)</f>
        <v>2</v>
      </c>
      <c r="E1592" s="26" t="str">
        <f>VLOOKUP($J1586,ASBVs!$A$2:$B$411,2,FALSE)</f>
        <v xml:space="preserve">Tradie </v>
      </c>
      <c r="F1592" s="26"/>
      <c r="G1592" s="27" t="str">
        <f>VLOOKUP($J1586,ASBVs!$A$2:$AB$411,27,FALSE)</f>
        <v>131.61</v>
      </c>
      <c r="H1592" s="25"/>
      <c r="I1592" s="27" t="str">
        <f>VLOOKUP($J1586,ASBVs!$A$2:$AB$411,28,FALSE)</f>
        <v>136.06</v>
      </c>
      <c r="J1592" s="25"/>
    </row>
    <row r="1593" spans="2:10" ht="13.35" customHeight="1">
      <c r="B1593" s="28" t="s">
        <v>3107</v>
      </c>
      <c r="C1593" s="28"/>
      <c r="D1593" s="28"/>
      <c r="E1593" s="28"/>
      <c r="F1593" s="28"/>
      <c r="G1593" s="28"/>
      <c r="H1593" s="28" t="s">
        <v>3108</v>
      </c>
      <c r="I1593" s="28"/>
      <c r="J1593" s="28"/>
    </row>
    <row r="1595" spans="2:10" ht="13.35" customHeight="1">
      <c r="B1595" s="3" t="s">
        <v>3099</v>
      </c>
      <c r="C1595" s="4"/>
      <c r="D1595" s="4" t="str">
        <f>VLOOKUP($J1595,ASBVs!$A$2:$D$411,4,FALSE)</f>
        <v>220845</v>
      </c>
      <c r="E1595" s="4"/>
      <c r="F1595" s="4" t="str">
        <f>VLOOKUP($J1595,ASBVs!$A$2:$H$411,8,FALSE)</f>
        <v>Twin</v>
      </c>
      <c r="G1595" s="29"/>
      <c r="H1595" s="30"/>
      <c r="I1595" s="5" t="s">
        <v>3100</v>
      </c>
      <c r="J1595" s="6">
        <v>178</v>
      </c>
    </row>
    <row r="1596" spans="2:10" ht="13.35" customHeight="1">
      <c r="B1596" s="7" t="s">
        <v>3101</v>
      </c>
      <c r="C1596" s="19" t="str">
        <f>VLOOKUP($J1595,ASBVs!$A$2:$F$411,6,FALSE)</f>
        <v>200242</v>
      </c>
      <c r="D1596" s="20"/>
      <c r="E1596" s="20"/>
      <c r="F1596" s="7" t="s">
        <v>3102</v>
      </c>
      <c r="G1596" s="21">
        <f>VLOOKUP($J1595,ASBVs!$A$2:$G$411,7,FALSE)</f>
        <v>44687</v>
      </c>
      <c r="H1596" s="21"/>
      <c r="I1596" s="21"/>
      <c r="J1596" s="22"/>
    </row>
    <row r="1597" spans="2:10" ht="13.35" customHeight="1">
      <c r="B1597" s="8" t="s">
        <v>0</v>
      </c>
      <c r="C1597" s="9" t="s">
        <v>6</v>
      </c>
      <c r="D1597" s="9" t="s">
        <v>2667</v>
      </c>
      <c r="E1597" s="9" t="s">
        <v>2</v>
      </c>
      <c r="F1597" s="9" t="s">
        <v>1</v>
      </c>
      <c r="G1597" s="8" t="s">
        <v>3</v>
      </c>
      <c r="H1597" s="8" t="s">
        <v>4</v>
      </c>
      <c r="I1597" s="8" t="s">
        <v>5</v>
      </c>
      <c r="J1597" s="8" t="s">
        <v>7</v>
      </c>
    </row>
    <row r="1598" spans="2:10" ht="13.35" customHeight="1">
      <c r="B1598" s="10" t="str">
        <f>VLOOKUP($J1595,ASBVs!$A$2:$AE$411,9,FALSE)</f>
        <v>0.61</v>
      </c>
      <c r="C1598" s="10" t="str">
        <f>VLOOKUP($J1595,ASBVs!$A$2:$AE$411,11,FALSE)</f>
        <v>10.53</v>
      </c>
      <c r="D1598" s="10" t="str">
        <f>VLOOKUP($J1595,ASBVs!$A$2:$AE$411,13,FALSE)</f>
        <v>15.23</v>
      </c>
      <c r="E1598" s="10" t="str">
        <f>VLOOKUP($J1595,ASBVs!$A$2:$AE$411,17,FALSE)</f>
        <v>0.26</v>
      </c>
      <c r="F1598" s="10" t="str">
        <f>VLOOKUP($J1595,ASBVs!$A$2:$AE$411,15,FALSE)</f>
        <v>2.36</v>
      </c>
      <c r="G1598" s="10" t="str">
        <f>VLOOKUP($J1595,ASBVs!$A$2:$AE$411,19,FALSE)</f>
        <v>2.49</v>
      </c>
      <c r="H1598" s="10" t="str">
        <f>VLOOKUP($J1595,ASBVs!$A$2:$AE$411,21,FALSE)</f>
        <v>-0.50</v>
      </c>
      <c r="I1598" s="10" t="str">
        <f>VLOOKUP($J1595,ASBVs!$A$2:$AE$411,23,FALSE)</f>
        <v>3.03</v>
      </c>
      <c r="J1598" s="10" t="str">
        <f>VLOOKUP($J1595,ASBVs!$A$2:$AE$411,25,FALSE)</f>
        <v>2.38</v>
      </c>
    </row>
    <row r="1599" spans="2:10" ht="13.35" customHeight="1">
      <c r="B1599" s="10" t="str">
        <f>VLOOKUP($J1595,ASBVs!$A$2:$AB$411,10,FALSE)</f>
        <v>64</v>
      </c>
      <c r="C1599" s="10" t="str">
        <f>VLOOKUP($J1595,ASBVs!$A$2:$AB$411,12,FALSE)</f>
        <v>67</v>
      </c>
      <c r="D1599" s="10" t="str">
        <f>VLOOKUP($J1595,ASBVs!$A$2:$AB$411,14,FALSE)</f>
        <v>68</v>
      </c>
      <c r="E1599" s="10" t="str">
        <f>VLOOKUP($J1595,ASBVs!$A$2:$AB$411,18,FALSE)</f>
        <v>68</v>
      </c>
      <c r="F1599" s="10" t="str">
        <f>VLOOKUP($J1595,ASBVs!$A$2:$AB$411,16,FALSE)</f>
        <v>71</v>
      </c>
      <c r="G1599" s="10" t="str">
        <f>VLOOKUP($J1595,ASBVs!$A$2:$AB$411,20,FALSE)</f>
        <v>58</v>
      </c>
      <c r="H1599" s="10" t="str">
        <f>VLOOKUP($J1595,ASBVs!$A$2:$AB$411,22,FALSE)</f>
        <v>48</v>
      </c>
      <c r="I1599" s="10" t="str">
        <f>VLOOKUP($J1595,ASBVs!$A$2:$AB$411,24,FALSE)</f>
        <v>47</v>
      </c>
      <c r="J1599" s="10" t="str">
        <f>VLOOKUP($J1595,ASBVs!$A$2:$AB$411,26,FALSE)</f>
        <v>54</v>
      </c>
    </row>
    <row r="1600" spans="2:10" ht="13.35" customHeight="1">
      <c r="B1600" s="11" t="s">
        <v>3103</v>
      </c>
      <c r="C1600" s="11" t="s">
        <v>3091</v>
      </c>
      <c r="D1600" s="11" t="s">
        <v>3104</v>
      </c>
      <c r="E1600" s="23" t="s">
        <v>2623</v>
      </c>
      <c r="F1600" s="23"/>
      <c r="G1600" s="24" t="s">
        <v>3105</v>
      </c>
      <c r="H1600" s="25"/>
      <c r="I1600" s="23" t="s">
        <v>3106</v>
      </c>
      <c r="J1600" s="23"/>
    </row>
    <row r="1601" spans="2:10" ht="13.35" customHeight="1">
      <c r="B1601" s="10" t="str">
        <f>VLOOKUP($J1595,ASBVs!$A$2:$AE$411,29,FALSE)</f>
        <v>2</v>
      </c>
      <c r="C1601" s="10" t="str">
        <f>VLOOKUP($J1595,ASBVs!$A$2:$AE$411,30,FALSE)</f>
        <v>3</v>
      </c>
      <c r="D1601" s="10" t="str">
        <f>VLOOKUP($J1595,ASBVs!$A$2:$AE$411,31,FALSE)</f>
        <v>2</v>
      </c>
      <c r="E1601" s="26" t="str">
        <f>VLOOKUP($J1595,ASBVs!$A$2:$B$411,2,FALSE)</f>
        <v xml:space="preserve">Tradie </v>
      </c>
      <c r="F1601" s="26"/>
      <c r="G1601" s="27" t="str">
        <f>VLOOKUP($J1595,ASBVs!$A$2:$AB$411,27,FALSE)</f>
        <v>129.36</v>
      </c>
      <c r="H1601" s="25"/>
      <c r="I1601" s="27" t="str">
        <f>VLOOKUP($J1595,ASBVs!$A$2:$AB$411,28,FALSE)</f>
        <v>135.88</v>
      </c>
      <c r="J1601" s="25"/>
    </row>
    <row r="1602" spans="2:10" ht="13.35" customHeight="1">
      <c r="B1602" s="28" t="s">
        <v>3107</v>
      </c>
      <c r="C1602" s="28"/>
      <c r="D1602" s="28"/>
      <c r="E1602" s="28"/>
      <c r="F1602" s="28"/>
      <c r="G1602" s="28"/>
      <c r="H1602" s="28" t="s">
        <v>3108</v>
      </c>
      <c r="I1602" s="28"/>
      <c r="J1602" s="28"/>
    </row>
    <row r="1604" spans="2:10" ht="13.35" customHeight="1">
      <c r="B1604" s="3" t="s">
        <v>3099</v>
      </c>
      <c r="C1604" s="4"/>
      <c r="D1604" s="4" t="str">
        <f>VLOOKUP($J1604,ASBVs!$A$2:$D$411,4,FALSE)</f>
        <v>220931</v>
      </c>
      <c r="E1604" s="4"/>
      <c r="F1604" s="4" t="str">
        <f>VLOOKUP($J1604,ASBVs!$A$2:$H$411,8,FALSE)</f>
        <v>Single</v>
      </c>
      <c r="G1604" s="29" t="str">
        <f>VLOOKUP($J1604,ASBVs!$A$2:$AF$411,32,FALSE)</f>
        <v>«««««</v>
      </c>
      <c r="H1604" s="30"/>
      <c r="I1604" s="5" t="s">
        <v>3100</v>
      </c>
      <c r="J1604" s="6">
        <v>179</v>
      </c>
    </row>
    <row r="1605" spans="2:10" ht="13.35" customHeight="1">
      <c r="B1605" s="7" t="s">
        <v>3101</v>
      </c>
      <c r="C1605" s="19" t="str">
        <f>VLOOKUP($J1604,ASBVs!$A$2:$F$411,6,FALSE)</f>
        <v>210715</v>
      </c>
      <c r="D1605" s="20"/>
      <c r="E1605" s="20"/>
      <c r="F1605" s="7" t="s">
        <v>3102</v>
      </c>
      <c r="G1605" s="21">
        <f>VLOOKUP($J1604,ASBVs!$A$2:$G$411,7,FALSE)</f>
        <v>44691</v>
      </c>
      <c r="H1605" s="21"/>
      <c r="I1605" s="21"/>
      <c r="J1605" s="22"/>
    </row>
    <row r="1606" spans="2:10" ht="13.35" customHeight="1">
      <c r="B1606" s="8" t="s">
        <v>0</v>
      </c>
      <c r="C1606" s="9" t="s">
        <v>6</v>
      </c>
      <c r="D1606" s="9" t="s">
        <v>2667</v>
      </c>
      <c r="E1606" s="9" t="s">
        <v>2</v>
      </c>
      <c r="F1606" s="9" t="s">
        <v>1</v>
      </c>
      <c r="G1606" s="8" t="s">
        <v>3</v>
      </c>
      <c r="H1606" s="8" t="s">
        <v>4</v>
      </c>
      <c r="I1606" s="8" t="s">
        <v>5</v>
      </c>
      <c r="J1606" s="8" t="s">
        <v>7</v>
      </c>
    </row>
    <row r="1607" spans="2:10" ht="13.35" customHeight="1">
      <c r="B1607" s="10" t="str">
        <f>VLOOKUP($J1604,ASBVs!$A$2:$AE$411,9,FALSE)</f>
        <v>0.75</v>
      </c>
      <c r="C1607" s="10" t="str">
        <f>VLOOKUP($J1604,ASBVs!$A$2:$AE$411,11,FALSE)</f>
        <v>9.69</v>
      </c>
      <c r="D1607" s="10" t="str">
        <f>VLOOKUP($J1604,ASBVs!$A$2:$AE$411,13,FALSE)</f>
        <v>12.57</v>
      </c>
      <c r="E1607" s="10" t="str">
        <f>VLOOKUP($J1604,ASBVs!$A$2:$AE$411,17,FALSE)</f>
        <v>-0.03</v>
      </c>
      <c r="F1607" s="10" t="str">
        <f>VLOOKUP($J1604,ASBVs!$A$2:$AE$411,15,FALSE)</f>
        <v>2.38</v>
      </c>
      <c r="G1607" s="10" t="str">
        <f>VLOOKUP($J1604,ASBVs!$A$2:$AE$411,19,FALSE)</f>
        <v>2.67</v>
      </c>
      <c r="H1607" s="10" t="str">
        <f>VLOOKUP($J1604,ASBVs!$A$2:$AE$411,21,FALSE)</f>
        <v>-0.11</v>
      </c>
      <c r="I1607" s="10" t="str">
        <f>VLOOKUP($J1604,ASBVs!$A$2:$AE$411,23,FALSE)</f>
        <v>1.36</v>
      </c>
      <c r="J1607" s="10" t="str">
        <f>VLOOKUP($J1604,ASBVs!$A$2:$AE$411,25,FALSE)</f>
        <v>1.74</v>
      </c>
    </row>
    <row r="1608" spans="2:10" ht="13.35" customHeight="1">
      <c r="B1608" s="10" t="str">
        <f>VLOOKUP($J1604,ASBVs!$A$2:$AB$411,10,FALSE)</f>
        <v>61</v>
      </c>
      <c r="C1608" s="10" t="str">
        <f>VLOOKUP($J1604,ASBVs!$A$2:$AB$411,12,FALSE)</f>
        <v>66</v>
      </c>
      <c r="D1608" s="10" t="str">
        <f>VLOOKUP($J1604,ASBVs!$A$2:$AB$411,14,FALSE)</f>
        <v>66</v>
      </c>
      <c r="E1608" s="10" t="str">
        <f>VLOOKUP($J1604,ASBVs!$A$2:$AB$411,18,FALSE)</f>
        <v>67</v>
      </c>
      <c r="F1608" s="10" t="str">
        <f>VLOOKUP($J1604,ASBVs!$A$2:$AB$411,16,FALSE)</f>
        <v>70</v>
      </c>
      <c r="G1608" s="10" t="str">
        <f>VLOOKUP($J1604,ASBVs!$A$2:$AB$411,20,FALSE)</f>
        <v>56</v>
      </c>
      <c r="H1608" s="10" t="str">
        <f>VLOOKUP($J1604,ASBVs!$A$2:$AB$411,22,FALSE)</f>
        <v>47</v>
      </c>
      <c r="I1608" s="10" t="str">
        <f>VLOOKUP($J1604,ASBVs!$A$2:$AB$411,24,FALSE)</f>
        <v>46</v>
      </c>
      <c r="J1608" s="10" t="str">
        <f>VLOOKUP($J1604,ASBVs!$A$2:$AB$411,26,FALSE)</f>
        <v>53</v>
      </c>
    </row>
    <row r="1609" spans="2:10" ht="13.35" customHeight="1">
      <c r="B1609" s="11" t="s">
        <v>3103</v>
      </c>
      <c r="C1609" s="11" t="s">
        <v>3091</v>
      </c>
      <c r="D1609" s="11" t="s">
        <v>3104</v>
      </c>
      <c r="E1609" s="23" t="s">
        <v>2623</v>
      </c>
      <c r="F1609" s="23"/>
      <c r="G1609" s="24" t="s">
        <v>3105</v>
      </c>
      <c r="H1609" s="25"/>
      <c r="I1609" s="23" t="s">
        <v>3106</v>
      </c>
      <c r="J1609" s="23"/>
    </row>
    <row r="1610" spans="2:10" ht="13.35" customHeight="1">
      <c r="B1610" s="10" t="str">
        <f>VLOOKUP($J1604,ASBVs!$A$2:$AE$411,29,FALSE)</f>
        <v>2</v>
      </c>
      <c r="C1610" s="10" t="str">
        <f>VLOOKUP($J1604,ASBVs!$A$2:$AE$411,30,FALSE)</f>
        <v>3</v>
      </c>
      <c r="D1610" s="10" t="str">
        <f>VLOOKUP($J1604,ASBVs!$A$2:$AE$411,31,FALSE)</f>
        <v>2</v>
      </c>
      <c r="E1610" s="26" t="str">
        <f>VLOOKUP($J1604,ASBVs!$A$2:$B$411,2,FALSE)</f>
        <v xml:space="preserve">Tradie </v>
      </c>
      <c r="F1610" s="26"/>
      <c r="G1610" s="27" t="str">
        <f>VLOOKUP($J1604,ASBVs!$A$2:$AB$411,27,FALSE)</f>
        <v>132.68</v>
      </c>
      <c r="H1610" s="25"/>
      <c r="I1610" s="27" t="str">
        <f>VLOOKUP($J1604,ASBVs!$A$2:$AB$411,28,FALSE)</f>
        <v>134.72</v>
      </c>
      <c r="J1610" s="25"/>
    </row>
    <row r="1611" spans="2:10" ht="13.35" customHeight="1">
      <c r="B1611" s="28" t="s">
        <v>3107</v>
      </c>
      <c r="C1611" s="28"/>
      <c r="D1611" s="28"/>
      <c r="E1611" s="28"/>
      <c r="F1611" s="28"/>
      <c r="G1611" s="28"/>
      <c r="H1611" s="28" t="s">
        <v>3108</v>
      </c>
      <c r="I1611" s="28"/>
      <c r="J1611" s="28"/>
    </row>
    <row r="1613" spans="2:10" ht="13.35" customHeight="1">
      <c r="B1613" s="3" t="s">
        <v>3099</v>
      </c>
      <c r="C1613" s="4"/>
      <c r="D1613" s="4" t="str">
        <f>VLOOKUP($J1613,ASBVs!$A$2:$D$411,4,FALSE)</f>
        <v>221496</v>
      </c>
      <c r="E1613" s="4"/>
      <c r="F1613" s="4" t="str">
        <f>VLOOKUP($J1613,ASBVs!$A$2:$H$411,8,FALSE)</f>
        <v>Single</v>
      </c>
      <c r="G1613" s="29"/>
      <c r="H1613" s="30"/>
      <c r="I1613" s="5" t="s">
        <v>3100</v>
      </c>
      <c r="J1613" s="6">
        <v>180</v>
      </c>
    </row>
    <row r="1614" spans="2:10" ht="13.35" customHeight="1">
      <c r="B1614" s="7" t="s">
        <v>3101</v>
      </c>
      <c r="C1614" s="19" t="str">
        <f>VLOOKUP($J1613,ASBVs!$A$2:$F$411,6,FALSE)</f>
        <v>200887</v>
      </c>
      <c r="D1614" s="20"/>
      <c r="E1614" s="20"/>
      <c r="F1614" s="7" t="s">
        <v>3102</v>
      </c>
      <c r="G1614" s="21">
        <f>VLOOKUP($J1613,ASBVs!$A$2:$G$411,7,FALSE)</f>
        <v>44746</v>
      </c>
      <c r="H1614" s="21"/>
      <c r="I1614" s="21"/>
      <c r="J1614" s="22"/>
    </row>
    <row r="1615" spans="2:10" ht="13.35" customHeight="1">
      <c r="B1615" s="8" t="s">
        <v>0</v>
      </c>
      <c r="C1615" s="9" t="s">
        <v>6</v>
      </c>
      <c r="D1615" s="9" t="s">
        <v>2667</v>
      </c>
      <c r="E1615" s="9" t="s">
        <v>2</v>
      </c>
      <c r="F1615" s="9" t="s">
        <v>1</v>
      </c>
      <c r="G1615" s="8" t="s">
        <v>3</v>
      </c>
      <c r="H1615" s="8" t="s">
        <v>4</v>
      </c>
      <c r="I1615" s="8" t="s">
        <v>5</v>
      </c>
      <c r="J1615" s="8" t="s">
        <v>7</v>
      </c>
    </row>
    <row r="1616" spans="2:10" ht="13.35" customHeight="1">
      <c r="B1616" s="10" t="str">
        <f>VLOOKUP($J1613,ASBVs!$A$2:$AE$411,9,FALSE)</f>
        <v>0.32</v>
      </c>
      <c r="C1616" s="10" t="str">
        <f>VLOOKUP($J1613,ASBVs!$A$2:$AE$411,11,FALSE)</f>
        <v>9.91</v>
      </c>
      <c r="D1616" s="10" t="str">
        <f>VLOOKUP($J1613,ASBVs!$A$2:$AE$411,13,FALSE)</f>
        <v>14.35</v>
      </c>
      <c r="E1616" s="10" t="str">
        <f>VLOOKUP($J1613,ASBVs!$A$2:$AE$411,17,FALSE)</f>
        <v>-0.26</v>
      </c>
      <c r="F1616" s="10" t="str">
        <f>VLOOKUP($J1613,ASBVs!$A$2:$AE$411,15,FALSE)</f>
        <v>4.28</v>
      </c>
      <c r="G1616" s="10" t="str">
        <f>VLOOKUP($J1613,ASBVs!$A$2:$AE$411,19,FALSE)</f>
        <v>4.49</v>
      </c>
      <c r="H1616" s="10" t="str">
        <f>VLOOKUP($J1613,ASBVs!$A$2:$AE$411,21,FALSE)</f>
        <v>-0.57</v>
      </c>
      <c r="I1616" s="10" t="str">
        <f>VLOOKUP($J1613,ASBVs!$A$2:$AE$411,23,FALSE)</f>
        <v>2.09</v>
      </c>
      <c r="J1616" s="10" t="str">
        <f>VLOOKUP($J1613,ASBVs!$A$2:$AE$411,25,FALSE)</f>
        <v>3.40</v>
      </c>
    </row>
    <row r="1617" spans="2:10" ht="13.35" customHeight="1">
      <c r="B1617" s="10" t="str">
        <f>VLOOKUP($J1613,ASBVs!$A$2:$AB$411,10,FALSE)</f>
        <v>62</v>
      </c>
      <c r="C1617" s="10" t="str">
        <f>VLOOKUP($J1613,ASBVs!$A$2:$AB$411,12,FALSE)</f>
        <v>64</v>
      </c>
      <c r="D1617" s="10" t="str">
        <f>VLOOKUP($J1613,ASBVs!$A$2:$AB$411,14,FALSE)</f>
        <v>62</v>
      </c>
      <c r="E1617" s="10" t="str">
        <f>VLOOKUP($J1613,ASBVs!$A$2:$AB$411,18,FALSE)</f>
        <v>64</v>
      </c>
      <c r="F1617" s="10" t="str">
        <f>VLOOKUP($J1613,ASBVs!$A$2:$AB$411,16,FALSE)</f>
        <v>66</v>
      </c>
      <c r="G1617" s="10" t="str">
        <f>VLOOKUP($J1613,ASBVs!$A$2:$AB$411,20,FALSE)</f>
        <v>58</v>
      </c>
      <c r="H1617" s="10" t="str">
        <f>VLOOKUP($J1613,ASBVs!$A$2:$AB$411,22,FALSE)</f>
        <v>51</v>
      </c>
      <c r="I1617" s="10" t="str">
        <f>VLOOKUP($J1613,ASBVs!$A$2:$AB$411,24,FALSE)</f>
        <v>49</v>
      </c>
      <c r="J1617" s="10" t="str">
        <f>VLOOKUP($J1613,ASBVs!$A$2:$AB$411,26,FALSE)</f>
        <v>53</v>
      </c>
    </row>
    <row r="1618" spans="2:10" ht="13.35" customHeight="1">
      <c r="B1618" s="11" t="s">
        <v>3103</v>
      </c>
      <c r="C1618" s="11" t="s">
        <v>3091</v>
      </c>
      <c r="D1618" s="11" t="s">
        <v>3104</v>
      </c>
      <c r="E1618" s="23" t="s">
        <v>2623</v>
      </c>
      <c r="F1618" s="23"/>
      <c r="G1618" s="24" t="s">
        <v>3105</v>
      </c>
      <c r="H1618" s="25"/>
      <c r="I1618" s="23" t="s">
        <v>3106</v>
      </c>
      <c r="J1618" s="23"/>
    </row>
    <row r="1619" spans="2:10" ht="13.35" customHeight="1">
      <c r="B1619" s="10" t="str">
        <f>VLOOKUP($J1613,ASBVs!$A$2:$AE$411,29,FALSE)</f>
        <v>2</v>
      </c>
      <c r="C1619" s="10" t="str">
        <f>VLOOKUP($J1613,ASBVs!$A$2:$AE$411,30,FALSE)</f>
        <v>2</v>
      </c>
      <c r="D1619" s="10" t="str">
        <f>VLOOKUP($J1613,ASBVs!$A$2:$AE$411,31,FALSE)</f>
        <v>2</v>
      </c>
      <c r="E1619" s="26" t="str">
        <f>VLOOKUP($J1613,ASBVs!$A$2:$B$411,2,FALSE)</f>
        <v xml:space="preserve">Dorset </v>
      </c>
      <c r="F1619" s="26"/>
      <c r="G1619" s="27" t="str">
        <f>VLOOKUP($J1613,ASBVs!$A$2:$AB$411,27,FALSE)</f>
        <v>153.40</v>
      </c>
      <c r="H1619" s="25"/>
      <c r="I1619" s="27" t="str">
        <f>VLOOKUP($J1613,ASBVs!$A$2:$AB$411,28,FALSE)</f>
        <v>160.59</v>
      </c>
      <c r="J1619" s="25"/>
    </row>
    <row r="1620" spans="2:10" ht="13.35" customHeight="1">
      <c r="B1620" s="28" t="s">
        <v>3107</v>
      </c>
      <c r="C1620" s="28"/>
      <c r="D1620" s="28"/>
      <c r="E1620" s="28"/>
      <c r="F1620" s="28"/>
      <c r="G1620" s="28"/>
      <c r="H1620" s="28" t="s">
        <v>3108</v>
      </c>
      <c r="I1620" s="28"/>
      <c r="J1620" s="28"/>
    </row>
    <row r="1622" spans="2:10" ht="13.35" customHeight="1">
      <c r="B1622" s="3" t="s">
        <v>3099</v>
      </c>
      <c r="C1622" s="4"/>
      <c r="D1622" s="4" t="str">
        <f>VLOOKUP($J1622,ASBVs!$A$2:$D$411,4,FALSE)</f>
        <v>220392</v>
      </c>
      <c r="E1622" s="4"/>
      <c r="F1622" s="4" t="str">
        <f>VLOOKUP($J1622,ASBVs!$A$2:$H$411,8,FALSE)</f>
        <v>Twin</v>
      </c>
      <c r="G1622" s="29"/>
      <c r="H1622" s="30"/>
      <c r="I1622" s="5" t="s">
        <v>3100</v>
      </c>
      <c r="J1622" s="6">
        <v>181</v>
      </c>
    </row>
    <row r="1623" spans="2:10" ht="13.35" customHeight="1">
      <c r="B1623" s="7" t="s">
        <v>3101</v>
      </c>
      <c r="C1623" s="19" t="str">
        <f>VLOOKUP($J1622,ASBVs!$A$2:$F$411,6,FALSE)</f>
        <v>200887</v>
      </c>
      <c r="D1623" s="20"/>
      <c r="E1623" s="20"/>
      <c r="F1623" s="7" t="s">
        <v>3102</v>
      </c>
      <c r="G1623" s="21">
        <f>VLOOKUP($J1622,ASBVs!$A$2:$G$411,7,FALSE)</f>
        <v>44681</v>
      </c>
      <c r="H1623" s="21"/>
      <c r="I1623" s="21"/>
      <c r="J1623" s="22"/>
    </row>
    <row r="1624" spans="2:10" ht="13.35" customHeight="1">
      <c r="B1624" s="8" t="s">
        <v>0</v>
      </c>
      <c r="C1624" s="9" t="s">
        <v>6</v>
      </c>
      <c r="D1624" s="9" t="s">
        <v>2667</v>
      </c>
      <c r="E1624" s="9" t="s">
        <v>2</v>
      </c>
      <c r="F1624" s="9" t="s">
        <v>1</v>
      </c>
      <c r="G1624" s="8" t="s">
        <v>3</v>
      </c>
      <c r="H1624" s="8" t="s">
        <v>4</v>
      </c>
      <c r="I1624" s="8" t="s">
        <v>5</v>
      </c>
      <c r="J1624" s="8" t="s">
        <v>7</v>
      </c>
    </row>
    <row r="1625" spans="2:10" ht="13.35" customHeight="1">
      <c r="B1625" s="10" t="str">
        <f>VLOOKUP($J1622,ASBVs!$A$2:$AE$411,9,FALSE)</f>
        <v>0.43</v>
      </c>
      <c r="C1625" s="10" t="str">
        <f>VLOOKUP($J1622,ASBVs!$A$2:$AE$411,11,FALSE)</f>
        <v>9.22</v>
      </c>
      <c r="D1625" s="10" t="str">
        <f>VLOOKUP($J1622,ASBVs!$A$2:$AE$411,13,FALSE)</f>
        <v>13.18</v>
      </c>
      <c r="E1625" s="10" t="str">
        <f>VLOOKUP($J1622,ASBVs!$A$2:$AE$411,17,FALSE)</f>
        <v>-0.81</v>
      </c>
      <c r="F1625" s="10" t="str">
        <f>VLOOKUP($J1622,ASBVs!$A$2:$AE$411,15,FALSE)</f>
        <v>3.73</v>
      </c>
      <c r="G1625" s="10" t="str">
        <f>VLOOKUP($J1622,ASBVs!$A$2:$AE$411,19,FALSE)</f>
        <v>4.56</v>
      </c>
      <c r="H1625" s="10" t="str">
        <f>VLOOKUP($J1622,ASBVs!$A$2:$AE$411,21,FALSE)</f>
        <v>-0.63</v>
      </c>
      <c r="I1625" s="10" t="str">
        <f>VLOOKUP($J1622,ASBVs!$A$2:$AE$411,23,FALSE)</f>
        <v>1.98</v>
      </c>
      <c r="J1625" s="10" t="str">
        <f>VLOOKUP($J1622,ASBVs!$A$2:$AE$411,25,FALSE)</f>
        <v>2.89</v>
      </c>
    </row>
    <row r="1626" spans="2:10" ht="13.35" customHeight="1">
      <c r="B1626" s="10" t="str">
        <f>VLOOKUP($J1622,ASBVs!$A$2:$AB$411,10,FALSE)</f>
        <v>62</v>
      </c>
      <c r="C1626" s="10" t="str">
        <f>VLOOKUP($J1622,ASBVs!$A$2:$AB$411,12,FALSE)</f>
        <v>67</v>
      </c>
      <c r="D1626" s="10" t="str">
        <f>VLOOKUP($J1622,ASBVs!$A$2:$AB$411,14,FALSE)</f>
        <v>67</v>
      </c>
      <c r="E1626" s="10" t="str">
        <f>VLOOKUP($J1622,ASBVs!$A$2:$AB$411,18,FALSE)</f>
        <v>67</v>
      </c>
      <c r="F1626" s="10" t="str">
        <f>VLOOKUP($J1622,ASBVs!$A$2:$AB$411,16,FALSE)</f>
        <v>69</v>
      </c>
      <c r="G1626" s="10" t="str">
        <f>VLOOKUP($J1622,ASBVs!$A$2:$AB$411,20,FALSE)</f>
        <v>58</v>
      </c>
      <c r="H1626" s="10" t="str">
        <f>VLOOKUP($J1622,ASBVs!$A$2:$AB$411,22,FALSE)</f>
        <v>49</v>
      </c>
      <c r="I1626" s="10" t="str">
        <f>VLOOKUP($J1622,ASBVs!$A$2:$AB$411,24,FALSE)</f>
        <v>47</v>
      </c>
      <c r="J1626" s="10" t="str">
        <f>VLOOKUP($J1622,ASBVs!$A$2:$AB$411,26,FALSE)</f>
        <v>53</v>
      </c>
    </row>
    <row r="1627" spans="2:10" ht="13.35" customHeight="1">
      <c r="B1627" s="11" t="s">
        <v>3103</v>
      </c>
      <c r="C1627" s="11" t="s">
        <v>3091</v>
      </c>
      <c r="D1627" s="11" t="s">
        <v>3104</v>
      </c>
      <c r="E1627" s="23" t="s">
        <v>2623</v>
      </c>
      <c r="F1627" s="23"/>
      <c r="G1627" s="24" t="s">
        <v>3105</v>
      </c>
      <c r="H1627" s="25"/>
      <c r="I1627" s="23" t="s">
        <v>3106</v>
      </c>
      <c r="J1627" s="23"/>
    </row>
    <row r="1628" spans="2:10" ht="13.35" customHeight="1">
      <c r="B1628" s="10" t="str">
        <f>VLOOKUP($J1622,ASBVs!$A$2:$AE$411,29,FALSE)</f>
        <v>2</v>
      </c>
      <c r="C1628" s="10" t="str">
        <f>VLOOKUP($J1622,ASBVs!$A$2:$AE$411,30,FALSE)</f>
        <v>1</v>
      </c>
      <c r="D1628" s="10" t="str">
        <f>VLOOKUP($J1622,ASBVs!$A$2:$AE$411,31,FALSE)</f>
        <v>1</v>
      </c>
      <c r="E1628" s="26" t="str">
        <f>VLOOKUP($J1622,ASBVs!$A$2:$B$411,2,FALSE)</f>
        <v xml:space="preserve">Dorset </v>
      </c>
      <c r="F1628" s="26"/>
      <c r="G1628" s="27" t="str">
        <f>VLOOKUP($J1622,ASBVs!$A$2:$AB$411,27,FALSE)</f>
        <v>148.09</v>
      </c>
      <c r="H1628" s="25"/>
      <c r="I1628" s="27" t="str">
        <f>VLOOKUP($J1622,ASBVs!$A$2:$AB$411,28,FALSE)</f>
        <v>155.88</v>
      </c>
      <c r="J1628" s="25"/>
    </row>
    <row r="1629" spans="2:10" ht="13.35" customHeight="1">
      <c r="B1629" s="28" t="s">
        <v>3107</v>
      </c>
      <c r="C1629" s="28"/>
      <c r="D1629" s="28"/>
      <c r="E1629" s="28"/>
      <c r="F1629" s="28"/>
      <c r="G1629" s="28"/>
      <c r="H1629" s="28" t="s">
        <v>3108</v>
      </c>
      <c r="I1629" s="28"/>
      <c r="J1629" s="28"/>
    </row>
    <row r="1631" spans="2:10" ht="13.35" customHeight="1">
      <c r="B1631" s="3" t="s">
        <v>3099</v>
      </c>
      <c r="C1631" s="4"/>
      <c r="D1631" s="4" t="str">
        <f>VLOOKUP($J1631,ASBVs!$A$2:$D$411,4,FALSE)</f>
        <v>221387</v>
      </c>
      <c r="E1631" s="4"/>
      <c r="F1631" s="4" t="str">
        <f>VLOOKUP($J1631,ASBVs!$A$2:$H$411,8,FALSE)</f>
        <v>Single</v>
      </c>
      <c r="G1631" s="29" t="str">
        <f>VLOOKUP($J1631,ASBVs!$A$2:$AF$411,32,FALSE)</f>
        <v xml:space="preserve"> </v>
      </c>
      <c r="H1631" s="30"/>
      <c r="I1631" s="5" t="s">
        <v>3100</v>
      </c>
      <c r="J1631" s="6">
        <v>182</v>
      </c>
    </row>
    <row r="1632" spans="2:10" ht="13.35" customHeight="1">
      <c r="B1632" s="7" t="s">
        <v>3101</v>
      </c>
      <c r="C1632" s="19" t="str">
        <f>VLOOKUP($J1631,ASBVs!$A$2:$F$411,6,FALSE)</f>
        <v>211028</v>
      </c>
      <c r="D1632" s="20"/>
      <c r="E1632" s="20"/>
      <c r="F1632" s="7" t="s">
        <v>3102</v>
      </c>
      <c r="G1632" s="21">
        <f>VLOOKUP($J1631,ASBVs!$A$2:$G$411,7,FALSE)</f>
        <v>44734</v>
      </c>
      <c r="H1632" s="21"/>
      <c r="I1632" s="21"/>
      <c r="J1632" s="22"/>
    </row>
    <row r="1633" spans="2:10" ht="13.35" customHeight="1">
      <c r="B1633" s="8" t="s">
        <v>0</v>
      </c>
      <c r="C1633" s="9" t="s">
        <v>6</v>
      </c>
      <c r="D1633" s="9" t="s">
        <v>2667</v>
      </c>
      <c r="E1633" s="9" t="s">
        <v>2</v>
      </c>
      <c r="F1633" s="9" t="s">
        <v>1</v>
      </c>
      <c r="G1633" s="8" t="s">
        <v>3</v>
      </c>
      <c r="H1633" s="8" t="s">
        <v>4</v>
      </c>
      <c r="I1633" s="8" t="s">
        <v>5</v>
      </c>
      <c r="J1633" s="8" t="s">
        <v>7</v>
      </c>
    </row>
    <row r="1634" spans="2:10" ht="13.35" customHeight="1">
      <c r="B1634" s="10" t="str">
        <f>VLOOKUP($J1631,ASBVs!$A$2:$AE$411,9,FALSE)</f>
        <v>0.36</v>
      </c>
      <c r="C1634" s="10" t="str">
        <f>VLOOKUP($J1631,ASBVs!$A$2:$AE$411,11,FALSE)</f>
        <v>11.09</v>
      </c>
      <c r="D1634" s="10" t="str">
        <f>VLOOKUP($J1631,ASBVs!$A$2:$AE$411,13,FALSE)</f>
        <v>16.85</v>
      </c>
      <c r="E1634" s="10" t="str">
        <f>VLOOKUP($J1631,ASBVs!$A$2:$AE$411,17,FALSE)</f>
        <v>-0.10</v>
      </c>
      <c r="F1634" s="10" t="str">
        <f>VLOOKUP($J1631,ASBVs!$A$2:$AE$411,15,FALSE)</f>
        <v>3.22</v>
      </c>
      <c r="G1634" s="10" t="str">
        <f>VLOOKUP($J1631,ASBVs!$A$2:$AE$411,19,FALSE)</f>
        <v>4.01</v>
      </c>
      <c r="H1634" s="10" t="str">
        <f>VLOOKUP($J1631,ASBVs!$A$2:$AE$411,21,FALSE)</f>
        <v>-0.21</v>
      </c>
      <c r="I1634" s="10" t="str">
        <f>VLOOKUP($J1631,ASBVs!$A$2:$AE$411,23,FALSE)</f>
        <v>2.80</v>
      </c>
      <c r="J1634" s="10" t="str">
        <f>VLOOKUP($J1631,ASBVs!$A$2:$AE$411,25,FALSE)</f>
        <v>3.01</v>
      </c>
    </row>
    <row r="1635" spans="2:10" ht="13.35" customHeight="1">
      <c r="B1635" s="10" t="str">
        <f>VLOOKUP($J1631,ASBVs!$A$2:$AB$411,10,FALSE)</f>
        <v>58</v>
      </c>
      <c r="C1635" s="10" t="str">
        <f>VLOOKUP($J1631,ASBVs!$A$2:$AB$411,12,FALSE)</f>
        <v>61</v>
      </c>
      <c r="D1635" s="10" t="str">
        <f>VLOOKUP($J1631,ASBVs!$A$2:$AB$411,14,FALSE)</f>
        <v>58</v>
      </c>
      <c r="E1635" s="10" t="str">
        <f>VLOOKUP($J1631,ASBVs!$A$2:$AB$411,18,FALSE)</f>
        <v>60</v>
      </c>
      <c r="F1635" s="10" t="str">
        <f>VLOOKUP($J1631,ASBVs!$A$2:$AB$411,16,FALSE)</f>
        <v>63</v>
      </c>
      <c r="G1635" s="10" t="str">
        <f>VLOOKUP($J1631,ASBVs!$A$2:$AB$411,20,FALSE)</f>
        <v>54</v>
      </c>
      <c r="H1635" s="10" t="str">
        <f>VLOOKUP($J1631,ASBVs!$A$2:$AB$411,22,FALSE)</f>
        <v>46</v>
      </c>
      <c r="I1635" s="10" t="str">
        <f>VLOOKUP($J1631,ASBVs!$A$2:$AB$411,24,FALSE)</f>
        <v>46</v>
      </c>
      <c r="J1635" s="10" t="str">
        <f>VLOOKUP($J1631,ASBVs!$A$2:$AB$411,26,FALSE)</f>
        <v>48</v>
      </c>
    </row>
    <row r="1636" spans="2:10" ht="13.35" customHeight="1">
      <c r="B1636" s="11" t="s">
        <v>3103</v>
      </c>
      <c r="C1636" s="11" t="s">
        <v>3091</v>
      </c>
      <c r="D1636" s="11" t="s">
        <v>3104</v>
      </c>
      <c r="E1636" s="23" t="s">
        <v>2623</v>
      </c>
      <c r="F1636" s="23"/>
      <c r="G1636" s="24" t="s">
        <v>3105</v>
      </c>
      <c r="H1636" s="25"/>
      <c r="I1636" s="23" t="s">
        <v>3106</v>
      </c>
      <c r="J1636" s="23"/>
    </row>
    <row r="1637" spans="2:10" ht="13.35" customHeight="1">
      <c r="B1637" s="10" t="str">
        <f>VLOOKUP($J1631,ASBVs!$A$2:$AE$411,29,FALSE)</f>
        <v>2</v>
      </c>
      <c r="C1637" s="10" t="str">
        <f>VLOOKUP($J1631,ASBVs!$A$2:$AE$411,30,FALSE)</f>
        <v>2</v>
      </c>
      <c r="D1637" s="10" t="str">
        <f>VLOOKUP($J1631,ASBVs!$A$2:$AE$411,31,FALSE)</f>
        <v>2</v>
      </c>
      <c r="E1637" s="26" t="str">
        <f>VLOOKUP($J1631,ASBVs!$A$2:$B$411,2,FALSE)</f>
        <v xml:space="preserve">Dorset </v>
      </c>
      <c r="F1637" s="26"/>
      <c r="G1637" s="27" t="str">
        <f>VLOOKUP($J1631,ASBVs!$A$2:$AB$411,27,FALSE)</f>
        <v>151.69</v>
      </c>
      <c r="H1637" s="25"/>
      <c r="I1637" s="27" t="str">
        <f>VLOOKUP($J1631,ASBVs!$A$2:$AB$411,28,FALSE)</f>
        <v>154.92</v>
      </c>
      <c r="J1637" s="25"/>
    </row>
    <row r="1638" spans="2:10" ht="13.35" customHeight="1">
      <c r="B1638" s="28" t="s">
        <v>3107</v>
      </c>
      <c r="C1638" s="28"/>
      <c r="D1638" s="28"/>
      <c r="E1638" s="28"/>
      <c r="F1638" s="28"/>
      <c r="G1638" s="28"/>
      <c r="H1638" s="28" t="s">
        <v>3108</v>
      </c>
      <c r="I1638" s="28"/>
      <c r="J1638" s="28"/>
    </row>
    <row r="1640" spans="2:10" ht="13.35" customHeight="1">
      <c r="B1640" s="3" t="s">
        <v>3099</v>
      </c>
      <c r="C1640" s="4"/>
      <c r="D1640" s="4" t="str">
        <f>VLOOKUP($J1640,ASBVs!$A$2:$D$411,4,FALSE)</f>
        <v>220197</v>
      </c>
      <c r="E1640" s="4"/>
      <c r="F1640" s="4" t="str">
        <f>VLOOKUP($J1640,ASBVs!$A$2:$H$411,8,FALSE)</f>
        <v>Triplet</v>
      </c>
      <c r="G1640" s="29"/>
      <c r="H1640" s="30"/>
      <c r="I1640" s="5" t="s">
        <v>3100</v>
      </c>
      <c r="J1640" s="6">
        <v>183</v>
      </c>
    </row>
    <row r="1641" spans="2:10" ht="13.35" customHeight="1">
      <c r="B1641" s="7" t="s">
        <v>3101</v>
      </c>
      <c r="C1641" s="19" t="str">
        <f>VLOOKUP($J1640,ASBVs!$A$2:$F$411,6,FALSE)</f>
        <v>210216</v>
      </c>
      <c r="D1641" s="20"/>
      <c r="E1641" s="20"/>
      <c r="F1641" s="7" t="s">
        <v>3102</v>
      </c>
      <c r="G1641" s="21">
        <f>VLOOKUP($J1640,ASBVs!$A$2:$G$411,7,FALSE)</f>
        <v>44680</v>
      </c>
      <c r="H1641" s="21"/>
      <c r="I1641" s="21"/>
      <c r="J1641" s="22"/>
    </row>
    <row r="1642" spans="2:10" ht="13.35" customHeight="1">
      <c r="B1642" s="8" t="s">
        <v>0</v>
      </c>
      <c r="C1642" s="9" t="s">
        <v>6</v>
      </c>
      <c r="D1642" s="9" t="s">
        <v>2667</v>
      </c>
      <c r="E1642" s="9" t="s">
        <v>2</v>
      </c>
      <c r="F1642" s="9" t="s">
        <v>1</v>
      </c>
      <c r="G1642" s="8" t="s">
        <v>3</v>
      </c>
      <c r="H1642" s="8" t="s">
        <v>4</v>
      </c>
      <c r="I1642" s="8" t="s">
        <v>5</v>
      </c>
      <c r="J1642" s="8" t="s">
        <v>7</v>
      </c>
    </row>
    <row r="1643" spans="2:10" ht="13.35" customHeight="1">
      <c r="B1643" s="10" t="str">
        <f>VLOOKUP($J1640,ASBVs!$A$2:$AE$411,9,FALSE)</f>
        <v>0.49</v>
      </c>
      <c r="C1643" s="10" t="str">
        <f>VLOOKUP($J1640,ASBVs!$A$2:$AE$411,11,FALSE)</f>
        <v>9.25</v>
      </c>
      <c r="D1643" s="10" t="str">
        <f>VLOOKUP($J1640,ASBVs!$A$2:$AE$411,13,FALSE)</f>
        <v>15.02</v>
      </c>
      <c r="E1643" s="10" t="str">
        <f>VLOOKUP($J1640,ASBVs!$A$2:$AE$411,17,FALSE)</f>
        <v>-0.51</v>
      </c>
      <c r="F1643" s="10" t="str">
        <f>VLOOKUP($J1640,ASBVs!$A$2:$AE$411,15,FALSE)</f>
        <v>3.22</v>
      </c>
      <c r="G1643" s="10" t="str">
        <f>VLOOKUP($J1640,ASBVs!$A$2:$AE$411,19,FALSE)</f>
        <v>4.06</v>
      </c>
      <c r="H1643" s="10" t="str">
        <f>VLOOKUP($J1640,ASBVs!$A$2:$AE$411,21,FALSE)</f>
        <v>-0.58</v>
      </c>
      <c r="I1643" s="10" t="str">
        <f>VLOOKUP($J1640,ASBVs!$A$2:$AE$411,23,FALSE)</f>
        <v>1.78</v>
      </c>
      <c r="J1643" s="10" t="str">
        <f>VLOOKUP($J1640,ASBVs!$A$2:$AE$411,25,FALSE)</f>
        <v>2.98</v>
      </c>
    </row>
    <row r="1644" spans="2:10" ht="13.35" customHeight="1">
      <c r="B1644" s="10" t="str">
        <f>VLOOKUP($J1640,ASBVs!$A$2:$AB$411,10,FALSE)</f>
        <v>66</v>
      </c>
      <c r="C1644" s="10" t="str">
        <f>VLOOKUP($J1640,ASBVs!$A$2:$AB$411,12,FALSE)</f>
        <v>69</v>
      </c>
      <c r="D1644" s="10" t="str">
        <f>VLOOKUP($J1640,ASBVs!$A$2:$AB$411,14,FALSE)</f>
        <v>67</v>
      </c>
      <c r="E1644" s="10" t="str">
        <f>VLOOKUP($J1640,ASBVs!$A$2:$AB$411,18,FALSE)</f>
        <v>67</v>
      </c>
      <c r="F1644" s="10" t="str">
        <f>VLOOKUP($J1640,ASBVs!$A$2:$AB$411,16,FALSE)</f>
        <v>68</v>
      </c>
      <c r="G1644" s="10" t="str">
        <f>VLOOKUP($J1640,ASBVs!$A$2:$AB$411,20,FALSE)</f>
        <v>61</v>
      </c>
      <c r="H1644" s="10" t="str">
        <f>VLOOKUP($J1640,ASBVs!$A$2:$AB$411,22,FALSE)</f>
        <v>57</v>
      </c>
      <c r="I1644" s="10" t="str">
        <f>VLOOKUP($J1640,ASBVs!$A$2:$AB$411,24,FALSE)</f>
        <v>56</v>
      </c>
      <c r="J1644" s="10" t="str">
        <f>VLOOKUP($J1640,ASBVs!$A$2:$AB$411,26,FALSE)</f>
        <v>59</v>
      </c>
    </row>
    <row r="1645" spans="2:10" ht="13.35" customHeight="1">
      <c r="B1645" s="11" t="s">
        <v>3103</v>
      </c>
      <c r="C1645" s="11" t="s">
        <v>3091</v>
      </c>
      <c r="D1645" s="11" t="s">
        <v>3104</v>
      </c>
      <c r="E1645" s="23" t="s">
        <v>2623</v>
      </c>
      <c r="F1645" s="23"/>
      <c r="G1645" s="24" t="s">
        <v>3105</v>
      </c>
      <c r="H1645" s="25"/>
      <c r="I1645" s="23" t="s">
        <v>3106</v>
      </c>
      <c r="J1645" s="23"/>
    </row>
    <row r="1646" spans="2:10" ht="13.35" customHeight="1">
      <c r="B1646" s="10" t="str">
        <f>VLOOKUP($J1640,ASBVs!$A$2:$AE$411,29,FALSE)</f>
        <v>2</v>
      </c>
      <c r="C1646" s="10" t="str">
        <f>VLOOKUP($J1640,ASBVs!$A$2:$AE$411,30,FALSE)</f>
        <v>1</v>
      </c>
      <c r="D1646" s="10" t="str">
        <f>VLOOKUP($J1640,ASBVs!$A$2:$AE$411,31,FALSE)</f>
        <v>2</v>
      </c>
      <c r="E1646" s="26" t="str">
        <f>VLOOKUP($J1640,ASBVs!$A$2:$B$411,2,FALSE)</f>
        <v xml:space="preserve">Dorset </v>
      </c>
      <c r="F1646" s="26"/>
      <c r="G1646" s="27" t="str">
        <f>VLOOKUP($J1640,ASBVs!$A$2:$AB$411,27,FALSE)</f>
        <v>147.05</v>
      </c>
      <c r="H1646" s="25"/>
      <c r="I1646" s="27" t="str">
        <f>VLOOKUP($J1640,ASBVs!$A$2:$AB$411,28,FALSE)</f>
        <v>154.35</v>
      </c>
      <c r="J1646" s="25"/>
    </row>
    <row r="1647" spans="2:10" ht="13.35" customHeight="1">
      <c r="B1647" s="28" t="s">
        <v>3107</v>
      </c>
      <c r="C1647" s="28"/>
      <c r="D1647" s="28"/>
      <c r="E1647" s="28"/>
      <c r="F1647" s="28"/>
      <c r="G1647" s="28"/>
      <c r="H1647" s="28" t="s">
        <v>3108</v>
      </c>
      <c r="I1647" s="28"/>
      <c r="J1647" s="28"/>
    </row>
    <row r="1649" spans="2:10" ht="13.35" customHeight="1">
      <c r="B1649" s="3" t="s">
        <v>3099</v>
      </c>
      <c r="C1649" s="4"/>
      <c r="D1649" s="4" t="str">
        <f>VLOOKUP($J1649,ASBVs!$A$2:$D$411,4,FALSE)</f>
        <v>220189</v>
      </c>
      <c r="E1649" s="4"/>
      <c r="F1649" s="4" t="str">
        <f>VLOOKUP($J1649,ASBVs!$A$2:$H$411,8,FALSE)</f>
        <v>Twin</v>
      </c>
      <c r="G1649" s="29" t="str">
        <f>VLOOKUP($J1649,ASBVs!$A$2:$AF$411,32,FALSE)</f>
        <v>«««««</v>
      </c>
      <c r="H1649" s="30"/>
      <c r="I1649" s="5" t="s">
        <v>3100</v>
      </c>
      <c r="J1649" s="6">
        <v>184</v>
      </c>
    </row>
    <row r="1650" spans="2:10" ht="13.35" customHeight="1">
      <c r="B1650" s="7" t="s">
        <v>3101</v>
      </c>
      <c r="C1650" s="19" t="str">
        <f>VLOOKUP($J1649,ASBVs!$A$2:$F$411,6,FALSE)</f>
        <v>210216</v>
      </c>
      <c r="D1650" s="20"/>
      <c r="E1650" s="20"/>
      <c r="F1650" s="7" t="s">
        <v>3102</v>
      </c>
      <c r="G1650" s="21">
        <f>VLOOKUP($J1649,ASBVs!$A$2:$G$411,7,FALSE)</f>
        <v>44680</v>
      </c>
      <c r="H1650" s="21"/>
      <c r="I1650" s="21"/>
      <c r="J1650" s="22"/>
    </row>
    <row r="1651" spans="2:10" ht="13.35" customHeight="1">
      <c r="B1651" s="8" t="s">
        <v>0</v>
      </c>
      <c r="C1651" s="9" t="s">
        <v>6</v>
      </c>
      <c r="D1651" s="9" t="s">
        <v>2667</v>
      </c>
      <c r="E1651" s="9" t="s">
        <v>2</v>
      </c>
      <c r="F1651" s="9" t="s">
        <v>1</v>
      </c>
      <c r="G1651" s="8" t="s">
        <v>3</v>
      </c>
      <c r="H1651" s="8" t="s">
        <v>4</v>
      </c>
      <c r="I1651" s="8" t="s">
        <v>5</v>
      </c>
      <c r="J1651" s="8" t="s">
        <v>7</v>
      </c>
    </row>
    <row r="1652" spans="2:10" ht="13.35" customHeight="1">
      <c r="B1652" s="10" t="str">
        <f>VLOOKUP($J1649,ASBVs!$A$2:$AE$411,9,FALSE)</f>
        <v>0.38</v>
      </c>
      <c r="C1652" s="10" t="str">
        <f>VLOOKUP($J1649,ASBVs!$A$2:$AE$411,11,FALSE)</f>
        <v>8.96</v>
      </c>
      <c r="D1652" s="10" t="str">
        <f>VLOOKUP($J1649,ASBVs!$A$2:$AE$411,13,FALSE)</f>
        <v>14.08</v>
      </c>
      <c r="E1652" s="10" t="str">
        <f>VLOOKUP($J1649,ASBVs!$A$2:$AE$411,17,FALSE)</f>
        <v>0.70</v>
      </c>
      <c r="F1652" s="10" t="str">
        <f>VLOOKUP($J1649,ASBVs!$A$2:$AE$411,15,FALSE)</f>
        <v>4.10</v>
      </c>
      <c r="G1652" s="10" t="str">
        <f>VLOOKUP($J1649,ASBVs!$A$2:$AE$411,19,FALSE)</f>
        <v>2.91</v>
      </c>
      <c r="H1652" s="10" t="str">
        <f>VLOOKUP($J1649,ASBVs!$A$2:$AE$411,21,FALSE)</f>
        <v>-0.04</v>
      </c>
      <c r="I1652" s="10" t="str">
        <f>VLOOKUP($J1649,ASBVs!$A$2:$AE$411,23,FALSE)</f>
        <v>0.04</v>
      </c>
      <c r="J1652" s="10" t="str">
        <f>VLOOKUP($J1649,ASBVs!$A$2:$AE$411,25,FALSE)</f>
        <v>3.16</v>
      </c>
    </row>
    <row r="1653" spans="2:10" ht="13.35" customHeight="1">
      <c r="B1653" s="10" t="str">
        <f>VLOOKUP($J1649,ASBVs!$A$2:$AB$411,10,FALSE)</f>
        <v>65</v>
      </c>
      <c r="C1653" s="10" t="str">
        <f>VLOOKUP($J1649,ASBVs!$A$2:$AB$411,12,FALSE)</f>
        <v>68</v>
      </c>
      <c r="D1653" s="10" t="str">
        <f>VLOOKUP($J1649,ASBVs!$A$2:$AB$411,14,FALSE)</f>
        <v>67</v>
      </c>
      <c r="E1653" s="10" t="str">
        <f>VLOOKUP($J1649,ASBVs!$A$2:$AB$411,18,FALSE)</f>
        <v>66</v>
      </c>
      <c r="F1653" s="10" t="str">
        <f>VLOOKUP($J1649,ASBVs!$A$2:$AB$411,16,FALSE)</f>
        <v>67</v>
      </c>
      <c r="G1653" s="10" t="str">
        <f>VLOOKUP($J1649,ASBVs!$A$2:$AB$411,20,FALSE)</f>
        <v>60</v>
      </c>
      <c r="H1653" s="10" t="str">
        <f>VLOOKUP($J1649,ASBVs!$A$2:$AB$411,22,FALSE)</f>
        <v>56</v>
      </c>
      <c r="I1653" s="10" t="str">
        <f>VLOOKUP($J1649,ASBVs!$A$2:$AB$411,24,FALSE)</f>
        <v>55</v>
      </c>
      <c r="J1653" s="10" t="str">
        <f>VLOOKUP($J1649,ASBVs!$A$2:$AB$411,26,FALSE)</f>
        <v>58</v>
      </c>
    </row>
    <row r="1654" spans="2:10" ht="13.35" customHeight="1">
      <c r="B1654" s="11" t="s">
        <v>3103</v>
      </c>
      <c r="C1654" s="11" t="s">
        <v>3091</v>
      </c>
      <c r="D1654" s="11" t="s">
        <v>3104</v>
      </c>
      <c r="E1654" s="23" t="s">
        <v>2623</v>
      </c>
      <c r="F1654" s="23"/>
      <c r="G1654" s="24" t="s">
        <v>3105</v>
      </c>
      <c r="H1654" s="25"/>
      <c r="I1654" s="23" t="s">
        <v>3106</v>
      </c>
      <c r="J1654" s="23"/>
    </row>
    <row r="1655" spans="2:10" ht="13.35" customHeight="1">
      <c r="B1655" s="10" t="str">
        <f>VLOOKUP($J1649,ASBVs!$A$2:$AE$411,29,FALSE)</f>
        <v>2</v>
      </c>
      <c r="C1655" s="10" t="str">
        <f>VLOOKUP($J1649,ASBVs!$A$2:$AE$411,30,FALSE)</f>
        <v>2</v>
      </c>
      <c r="D1655" s="10" t="str">
        <f>VLOOKUP($J1649,ASBVs!$A$2:$AE$411,31,FALSE)</f>
        <v>2</v>
      </c>
      <c r="E1655" s="26" t="str">
        <f>VLOOKUP($J1649,ASBVs!$A$2:$B$411,2,FALSE)</f>
        <v xml:space="preserve">Dorset </v>
      </c>
      <c r="F1655" s="26"/>
      <c r="G1655" s="27" t="str">
        <f>VLOOKUP($J1649,ASBVs!$A$2:$AB$411,27,FALSE)</f>
        <v>152.74</v>
      </c>
      <c r="H1655" s="25"/>
      <c r="I1655" s="27" t="str">
        <f>VLOOKUP($J1649,ASBVs!$A$2:$AB$411,28,FALSE)</f>
        <v>154.07</v>
      </c>
      <c r="J1655" s="25"/>
    </row>
    <row r="1656" spans="2:10" ht="13.35" customHeight="1">
      <c r="B1656" s="28" t="s">
        <v>3107</v>
      </c>
      <c r="C1656" s="28"/>
      <c r="D1656" s="28"/>
      <c r="E1656" s="28"/>
      <c r="F1656" s="28"/>
      <c r="G1656" s="28"/>
      <c r="H1656" s="28" t="s">
        <v>3108</v>
      </c>
      <c r="I1656" s="28"/>
      <c r="J1656" s="28"/>
    </row>
    <row r="1658" spans="2:10" ht="13.35" customHeight="1">
      <c r="B1658" s="3" t="s">
        <v>3099</v>
      </c>
      <c r="C1658" s="4"/>
      <c r="D1658" s="4" t="str">
        <f>VLOOKUP($J1658,ASBVs!$A$2:$D$411,4,FALSE)</f>
        <v>221506</v>
      </c>
      <c r="E1658" s="4"/>
      <c r="F1658" s="4" t="str">
        <f>VLOOKUP($J1658,ASBVs!$A$2:$H$411,8,FALSE)</f>
        <v>Single</v>
      </c>
      <c r="G1658" s="29" t="str">
        <f>VLOOKUP($J1658,ASBVs!$A$2:$AF$411,32,FALSE)</f>
        <v xml:space="preserve"> </v>
      </c>
      <c r="H1658" s="30"/>
      <c r="I1658" s="5" t="s">
        <v>3100</v>
      </c>
      <c r="J1658" s="6">
        <v>185</v>
      </c>
    </row>
    <row r="1659" spans="2:10" ht="13.35" customHeight="1">
      <c r="B1659" s="7" t="s">
        <v>3101</v>
      </c>
      <c r="C1659" s="19" t="str">
        <f>VLOOKUP($J1658,ASBVs!$A$2:$F$411,6,FALSE)</f>
        <v>211028</v>
      </c>
      <c r="D1659" s="20"/>
      <c r="E1659" s="20"/>
      <c r="F1659" s="7" t="s">
        <v>3102</v>
      </c>
      <c r="G1659" s="21">
        <f>VLOOKUP($J1658,ASBVs!$A$2:$G$411,7,FALSE)</f>
        <v>44748</v>
      </c>
      <c r="H1659" s="21"/>
      <c r="I1659" s="21"/>
      <c r="J1659" s="22"/>
    </row>
    <row r="1660" spans="2:10" ht="13.35" customHeight="1">
      <c r="B1660" s="8" t="s">
        <v>0</v>
      </c>
      <c r="C1660" s="9" t="s">
        <v>6</v>
      </c>
      <c r="D1660" s="9" t="s">
        <v>2667</v>
      </c>
      <c r="E1660" s="9" t="s">
        <v>2</v>
      </c>
      <c r="F1660" s="9" t="s">
        <v>1</v>
      </c>
      <c r="G1660" s="8" t="s">
        <v>3</v>
      </c>
      <c r="H1660" s="8" t="s">
        <v>4</v>
      </c>
      <c r="I1660" s="8" t="s">
        <v>5</v>
      </c>
      <c r="J1660" s="8" t="s">
        <v>7</v>
      </c>
    </row>
    <row r="1661" spans="2:10" ht="13.35" customHeight="1">
      <c r="B1661" s="10" t="str">
        <f>VLOOKUP($J1658,ASBVs!$A$2:$AE$411,9,FALSE)</f>
        <v>0.39</v>
      </c>
      <c r="C1661" s="10" t="str">
        <f>VLOOKUP($J1658,ASBVs!$A$2:$AE$411,11,FALSE)</f>
        <v>10.98</v>
      </c>
      <c r="D1661" s="10" t="str">
        <f>VLOOKUP($J1658,ASBVs!$A$2:$AE$411,13,FALSE)</f>
        <v>16.94</v>
      </c>
      <c r="E1661" s="10" t="str">
        <f>VLOOKUP($J1658,ASBVs!$A$2:$AE$411,17,FALSE)</f>
        <v>-0.07</v>
      </c>
      <c r="F1661" s="10" t="str">
        <f>VLOOKUP($J1658,ASBVs!$A$2:$AE$411,15,FALSE)</f>
        <v>3.40</v>
      </c>
      <c r="G1661" s="10" t="str">
        <f>VLOOKUP($J1658,ASBVs!$A$2:$AE$411,19,FALSE)</f>
        <v>4.20</v>
      </c>
      <c r="H1661" s="10" t="str">
        <f>VLOOKUP($J1658,ASBVs!$A$2:$AE$411,21,FALSE)</f>
        <v>-0.33</v>
      </c>
      <c r="I1661" s="10" t="str">
        <f>VLOOKUP($J1658,ASBVs!$A$2:$AE$411,23,FALSE)</f>
        <v>3.48</v>
      </c>
      <c r="J1661" s="10" t="str">
        <f>VLOOKUP($J1658,ASBVs!$A$2:$AE$411,25,FALSE)</f>
        <v>3.06</v>
      </c>
    </row>
    <row r="1662" spans="2:10" ht="13.35" customHeight="1">
      <c r="B1662" s="10" t="str">
        <f>VLOOKUP($J1658,ASBVs!$A$2:$AB$411,10,FALSE)</f>
        <v>61</v>
      </c>
      <c r="C1662" s="10" t="str">
        <f>VLOOKUP($J1658,ASBVs!$A$2:$AB$411,12,FALSE)</f>
        <v>63</v>
      </c>
      <c r="D1662" s="10" t="str">
        <f>VLOOKUP($J1658,ASBVs!$A$2:$AB$411,14,FALSE)</f>
        <v>60</v>
      </c>
      <c r="E1662" s="10" t="str">
        <f>VLOOKUP($J1658,ASBVs!$A$2:$AB$411,18,FALSE)</f>
        <v>62</v>
      </c>
      <c r="F1662" s="10" t="str">
        <f>VLOOKUP($J1658,ASBVs!$A$2:$AB$411,16,FALSE)</f>
        <v>64</v>
      </c>
      <c r="G1662" s="10" t="str">
        <f>VLOOKUP($J1658,ASBVs!$A$2:$AB$411,20,FALSE)</f>
        <v>56</v>
      </c>
      <c r="H1662" s="10" t="str">
        <f>VLOOKUP($J1658,ASBVs!$A$2:$AB$411,22,FALSE)</f>
        <v>48</v>
      </c>
      <c r="I1662" s="10" t="str">
        <f>VLOOKUP($J1658,ASBVs!$A$2:$AB$411,24,FALSE)</f>
        <v>48</v>
      </c>
      <c r="J1662" s="10" t="str">
        <f>VLOOKUP($J1658,ASBVs!$A$2:$AB$411,26,FALSE)</f>
        <v>51</v>
      </c>
    </row>
    <row r="1663" spans="2:10" ht="13.35" customHeight="1">
      <c r="B1663" s="11" t="s">
        <v>3103</v>
      </c>
      <c r="C1663" s="11" t="s">
        <v>3091</v>
      </c>
      <c r="D1663" s="11" t="s">
        <v>3104</v>
      </c>
      <c r="E1663" s="23" t="s">
        <v>2623</v>
      </c>
      <c r="F1663" s="23"/>
      <c r="G1663" s="24" t="s">
        <v>3105</v>
      </c>
      <c r="H1663" s="25"/>
      <c r="I1663" s="23" t="s">
        <v>3106</v>
      </c>
      <c r="J1663" s="23"/>
    </row>
    <row r="1664" spans="2:10" ht="13.35" customHeight="1">
      <c r="B1664" s="10" t="str">
        <f>VLOOKUP($J1658,ASBVs!$A$2:$AE$411,29,FALSE)</f>
        <v>2</v>
      </c>
      <c r="C1664" s="10" t="str">
        <f>VLOOKUP($J1658,ASBVs!$A$2:$AE$411,30,FALSE)</f>
        <v>2</v>
      </c>
      <c r="D1664" s="10" t="str">
        <f>VLOOKUP($J1658,ASBVs!$A$2:$AE$411,31,FALSE)</f>
        <v>1</v>
      </c>
      <c r="E1664" s="26" t="str">
        <f>VLOOKUP($J1658,ASBVs!$A$2:$B$411,2,FALSE)</f>
        <v xml:space="preserve">Dorset </v>
      </c>
      <c r="F1664" s="26"/>
      <c r="G1664" s="27" t="str">
        <f>VLOOKUP($J1658,ASBVs!$A$2:$AB$411,27,FALSE)</f>
        <v>149.35</v>
      </c>
      <c r="H1664" s="25"/>
      <c r="I1664" s="27" t="str">
        <f>VLOOKUP($J1658,ASBVs!$A$2:$AB$411,28,FALSE)</f>
        <v>153.96</v>
      </c>
      <c r="J1664" s="25"/>
    </row>
    <row r="1665" spans="2:10" ht="13.35" customHeight="1">
      <c r="B1665" s="28" t="s">
        <v>3107</v>
      </c>
      <c r="C1665" s="28"/>
      <c r="D1665" s="28"/>
      <c r="E1665" s="28"/>
      <c r="F1665" s="28"/>
      <c r="G1665" s="28"/>
      <c r="H1665" s="28" t="s">
        <v>3108</v>
      </c>
      <c r="I1665" s="28"/>
      <c r="J1665" s="28"/>
    </row>
    <row r="1667" spans="2:10" ht="13.35" customHeight="1">
      <c r="B1667" s="3" t="s">
        <v>3099</v>
      </c>
      <c r="C1667" s="4"/>
      <c r="D1667" s="4" t="str">
        <f>VLOOKUP($J1667,ASBVs!$A$2:$D$411,4,FALSE)</f>
        <v>220983</v>
      </c>
      <c r="E1667" s="4"/>
      <c r="F1667" s="4" t="str">
        <f>VLOOKUP($J1667,ASBVs!$A$2:$H$411,8,FALSE)</f>
        <v>Twin</v>
      </c>
      <c r="G1667" s="29" t="str">
        <f>VLOOKUP($J1667,ASBVs!$A$2:$AF$411,32,FALSE)</f>
        <v>«««««</v>
      </c>
      <c r="H1667" s="30"/>
      <c r="I1667" s="5" t="s">
        <v>3100</v>
      </c>
      <c r="J1667" s="6">
        <v>186</v>
      </c>
    </row>
    <row r="1668" spans="2:10" ht="13.35" customHeight="1">
      <c r="B1668" s="7" t="s">
        <v>3101</v>
      </c>
      <c r="C1668" s="19" t="str">
        <f>VLOOKUP($J1667,ASBVs!$A$2:$F$411,6,FALSE)</f>
        <v>210781</v>
      </c>
      <c r="D1668" s="20"/>
      <c r="E1668" s="20"/>
      <c r="F1668" s="7" t="s">
        <v>3102</v>
      </c>
      <c r="G1668" s="21">
        <f>VLOOKUP($J1667,ASBVs!$A$2:$G$411,7,FALSE)</f>
        <v>44695</v>
      </c>
      <c r="H1668" s="21"/>
      <c r="I1668" s="21"/>
      <c r="J1668" s="22"/>
    </row>
    <row r="1669" spans="2:10" ht="13.35" customHeight="1">
      <c r="B1669" s="8" t="s">
        <v>0</v>
      </c>
      <c r="C1669" s="9" t="s">
        <v>6</v>
      </c>
      <c r="D1669" s="9" t="s">
        <v>2667</v>
      </c>
      <c r="E1669" s="9" t="s">
        <v>2</v>
      </c>
      <c r="F1669" s="9" t="s">
        <v>1</v>
      </c>
      <c r="G1669" s="8" t="s">
        <v>3</v>
      </c>
      <c r="H1669" s="8" t="s">
        <v>4</v>
      </c>
      <c r="I1669" s="8" t="s">
        <v>5</v>
      </c>
      <c r="J1669" s="8" t="s">
        <v>7</v>
      </c>
    </row>
    <row r="1670" spans="2:10" ht="13.35" customHeight="1">
      <c r="B1670" s="10" t="str">
        <f>VLOOKUP($J1667,ASBVs!$A$2:$AE$411,9,FALSE)</f>
        <v>0.33</v>
      </c>
      <c r="C1670" s="10" t="str">
        <f>VLOOKUP($J1667,ASBVs!$A$2:$AE$411,11,FALSE)</f>
        <v>8.34</v>
      </c>
      <c r="D1670" s="10" t="str">
        <f>VLOOKUP($J1667,ASBVs!$A$2:$AE$411,13,FALSE)</f>
        <v>12.96</v>
      </c>
      <c r="E1670" s="10" t="str">
        <f>VLOOKUP($J1667,ASBVs!$A$2:$AE$411,17,FALSE)</f>
        <v>0.37</v>
      </c>
      <c r="F1670" s="10" t="str">
        <f>VLOOKUP($J1667,ASBVs!$A$2:$AE$411,15,FALSE)</f>
        <v>3.91</v>
      </c>
      <c r="G1670" s="10" t="str">
        <f>VLOOKUP($J1667,ASBVs!$A$2:$AE$411,19,FALSE)</f>
        <v>2.94</v>
      </c>
      <c r="H1670" s="10" t="str">
        <f>VLOOKUP($J1667,ASBVs!$A$2:$AE$411,21,FALSE)</f>
        <v>-0.09</v>
      </c>
      <c r="I1670" s="10" t="str">
        <f>VLOOKUP($J1667,ASBVs!$A$2:$AE$411,23,FALSE)</f>
        <v>-0.64</v>
      </c>
      <c r="J1670" s="10" t="str">
        <f>VLOOKUP($J1667,ASBVs!$A$2:$AE$411,25,FALSE)</f>
        <v>2.91</v>
      </c>
    </row>
    <row r="1671" spans="2:10" ht="13.35" customHeight="1">
      <c r="B1671" s="10" t="str">
        <f>VLOOKUP($J1667,ASBVs!$A$2:$AB$411,10,FALSE)</f>
        <v>60</v>
      </c>
      <c r="C1671" s="10" t="str">
        <f>VLOOKUP($J1667,ASBVs!$A$2:$AB$411,12,FALSE)</f>
        <v>64</v>
      </c>
      <c r="D1671" s="10" t="str">
        <f>VLOOKUP($J1667,ASBVs!$A$2:$AB$411,14,FALSE)</f>
        <v>61</v>
      </c>
      <c r="E1671" s="10" t="str">
        <f>VLOOKUP($J1667,ASBVs!$A$2:$AB$411,18,FALSE)</f>
        <v>63</v>
      </c>
      <c r="F1671" s="10" t="str">
        <f>VLOOKUP($J1667,ASBVs!$A$2:$AB$411,16,FALSE)</f>
        <v>65</v>
      </c>
      <c r="G1671" s="10" t="str">
        <f>VLOOKUP($J1667,ASBVs!$A$2:$AB$411,20,FALSE)</f>
        <v>57</v>
      </c>
      <c r="H1671" s="10" t="str">
        <f>VLOOKUP($J1667,ASBVs!$A$2:$AB$411,22,FALSE)</f>
        <v>48</v>
      </c>
      <c r="I1671" s="10" t="str">
        <f>VLOOKUP($J1667,ASBVs!$A$2:$AB$411,24,FALSE)</f>
        <v>47</v>
      </c>
      <c r="J1671" s="10" t="str">
        <f>VLOOKUP($J1667,ASBVs!$A$2:$AB$411,26,FALSE)</f>
        <v>51</v>
      </c>
    </row>
    <row r="1672" spans="2:10" ht="13.35" customHeight="1">
      <c r="B1672" s="11" t="s">
        <v>3103</v>
      </c>
      <c r="C1672" s="11" t="s">
        <v>3091</v>
      </c>
      <c r="D1672" s="11" t="s">
        <v>3104</v>
      </c>
      <c r="E1672" s="23" t="s">
        <v>2623</v>
      </c>
      <c r="F1672" s="23"/>
      <c r="G1672" s="24" t="s">
        <v>3105</v>
      </c>
      <c r="H1672" s="25"/>
      <c r="I1672" s="23" t="s">
        <v>3106</v>
      </c>
      <c r="J1672" s="23"/>
    </row>
    <row r="1673" spans="2:10" ht="13.35" customHeight="1">
      <c r="B1673" s="10" t="str">
        <f>VLOOKUP($J1667,ASBVs!$A$2:$AE$411,29,FALSE)</f>
        <v>2</v>
      </c>
      <c r="C1673" s="10" t="str">
        <f>VLOOKUP($J1667,ASBVs!$A$2:$AE$411,30,FALSE)</f>
        <v>3</v>
      </c>
      <c r="D1673" s="10" t="str">
        <f>VLOOKUP($J1667,ASBVs!$A$2:$AE$411,31,FALSE)</f>
        <v>3</v>
      </c>
      <c r="E1673" s="26" t="str">
        <f>VLOOKUP($J1667,ASBVs!$A$2:$B$411,2,FALSE)</f>
        <v xml:space="preserve">Dorset </v>
      </c>
      <c r="F1673" s="26"/>
      <c r="G1673" s="27" t="str">
        <f>VLOOKUP($J1667,ASBVs!$A$2:$AB$411,27,FALSE)</f>
        <v>152.08</v>
      </c>
      <c r="H1673" s="25"/>
      <c r="I1673" s="27" t="str">
        <f>VLOOKUP($J1667,ASBVs!$A$2:$AB$411,28,FALSE)</f>
        <v>153.81</v>
      </c>
      <c r="J1673" s="25"/>
    </row>
    <row r="1674" spans="2:10" ht="13.35" customHeight="1">
      <c r="B1674" s="28" t="s">
        <v>3107</v>
      </c>
      <c r="C1674" s="28"/>
      <c r="D1674" s="28"/>
      <c r="E1674" s="28"/>
      <c r="F1674" s="28"/>
      <c r="G1674" s="28"/>
      <c r="H1674" s="28" t="s">
        <v>3108</v>
      </c>
      <c r="I1674" s="28"/>
      <c r="J1674" s="28"/>
    </row>
    <row r="1676" spans="2:10" ht="13.35" customHeight="1">
      <c r="B1676" s="3" t="s">
        <v>3099</v>
      </c>
      <c r="C1676" s="4"/>
      <c r="D1676" s="4" t="str">
        <f>VLOOKUP($J1676,ASBVs!$A$2:$D$411,4,FALSE)</f>
        <v>221050</v>
      </c>
      <c r="E1676" s="4"/>
      <c r="F1676" s="4" t="str">
        <f>VLOOKUP($J1676,ASBVs!$A$2:$H$411,8,FALSE)</f>
        <v>Single</v>
      </c>
      <c r="G1676" s="29" t="str">
        <f>VLOOKUP($J1676,ASBVs!$A$2:$AF$411,32,FALSE)</f>
        <v xml:space="preserve"> </v>
      </c>
      <c r="H1676" s="30"/>
      <c r="I1676" s="5" t="s">
        <v>3100</v>
      </c>
      <c r="J1676" s="6">
        <v>187</v>
      </c>
    </row>
    <row r="1677" spans="2:10" ht="13.35" customHeight="1">
      <c r="B1677" s="7" t="s">
        <v>3101</v>
      </c>
      <c r="C1677" s="19" t="str">
        <f>VLOOKUP($J1676,ASBVs!$A$2:$F$411,6,FALSE)</f>
        <v>200887</v>
      </c>
      <c r="D1677" s="20"/>
      <c r="E1677" s="20"/>
      <c r="F1677" s="7" t="s">
        <v>3102</v>
      </c>
      <c r="G1677" s="21">
        <f>VLOOKUP($J1676,ASBVs!$A$2:$G$411,7,FALSE)</f>
        <v>44702</v>
      </c>
      <c r="H1677" s="21"/>
      <c r="I1677" s="21"/>
      <c r="J1677" s="22"/>
    </row>
    <row r="1678" spans="2:10" ht="13.35" customHeight="1">
      <c r="B1678" s="8" t="s">
        <v>0</v>
      </c>
      <c r="C1678" s="9" t="s">
        <v>6</v>
      </c>
      <c r="D1678" s="9" t="s">
        <v>2667</v>
      </c>
      <c r="E1678" s="9" t="s">
        <v>2</v>
      </c>
      <c r="F1678" s="9" t="s">
        <v>1</v>
      </c>
      <c r="G1678" s="8" t="s">
        <v>3</v>
      </c>
      <c r="H1678" s="8" t="s">
        <v>4</v>
      </c>
      <c r="I1678" s="8" t="s">
        <v>5</v>
      </c>
      <c r="J1678" s="8" t="s">
        <v>7</v>
      </c>
    </row>
    <row r="1679" spans="2:10" ht="13.35" customHeight="1">
      <c r="B1679" s="10" t="str">
        <f>VLOOKUP($J1676,ASBVs!$A$2:$AE$411,9,FALSE)</f>
        <v>0.40</v>
      </c>
      <c r="C1679" s="10" t="str">
        <f>VLOOKUP($J1676,ASBVs!$A$2:$AE$411,11,FALSE)</f>
        <v>9.32</v>
      </c>
      <c r="D1679" s="10" t="str">
        <f>VLOOKUP($J1676,ASBVs!$A$2:$AE$411,13,FALSE)</f>
        <v>13.70</v>
      </c>
      <c r="E1679" s="10" t="str">
        <f>VLOOKUP($J1676,ASBVs!$A$2:$AE$411,17,FALSE)</f>
        <v>-0.74</v>
      </c>
      <c r="F1679" s="10" t="str">
        <f>VLOOKUP($J1676,ASBVs!$A$2:$AE$411,15,FALSE)</f>
        <v>3.40</v>
      </c>
      <c r="G1679" s="10" t="str">
        <f>VLOOKUP($J1676,ASBVs!$A$2:$AE$411,19,FALSE)</f>
        <v>4.19</v>
      </c>
      <c r="H1679" s="10" t="str">
        <f>VLOOKUP($J1676,ASBVs!$A$2:$AE$411,21,FALSE)</f>
        <v>-0.40</v>
      </c>
      <c r="I1679" s="10" t="str">
        <f>VLOOKUP($J1676,ASBVs!$A$2:$AE$411,23,FALSE)</f>
        <v>1.94</v>
      </c>
      <c r="J1679" s="10" t="str">
        <f>VLOOKUP($J1676,ASBVs!$A$2:$AE$411,25,FALSE)</f>
        <v>2.80</v>
      </c>
    </row>
    <row r="1680" spans="2:10" ht="13.35" customHeight="1">
      <c r="B1680" s="10" t="str">
        <f>VLOOKUP($J1676,ASBVs!$A$2:$AB$411,10,FALSE)</f>
        <v>62</v>
      </c>
      <c r="C1680" s="10" t="str">
        <f>VLOOKUP($J1676,ASBVs!$A$2:$AB$411,12,FALSE)</f>
        <v>65</v>
      </c>
      <c r="D1680" s="10" t="str">
        <f>VLOOKUP($J1676,ASBVs!$A$2:$AB$411,14,FALSE)</f>
        <v>63</v>
      </c>
      <c r="E1680" s="10" t="str">
        <f>VLOOKUP($J1676,ASBVs!$A$2:$AB$411,18,FALSE)</f>
        <v>65</v>
      </c>
      <c r="F1680" s="10" t="str">
        <f>VLOOKUP($J1676,ASBVs!$A$2:$AB$411,16,FALSE)</f>
        <v>67</v>
      </c>
      <c r="G1680" s="10" t="str">
        <f>VLOOKUP($J1676,ASBVs!$A$2:$AB$411,20,FALSE)</f>
        <v>58</v>
      </c>
      <c r="H1680" s="10" t="str">
        <f>VLOOKUP($J1676,ASBVs!$A$2:$AB$411,22,FALSE)</f>
        <v>52</v>
      </c>
      <c r="I1680" s="10" t="str">
        <f>VLOOKUP($J1676,ASBVs!$A$2:$AB$411,24,FALSE)</f>
        <v>50</v>
      </c>
      <c r="J1680" s="10" t="str">
        <f>VLOOKUP($J1676,ASBVs!$A$2:$AB$411,26,FALSE)</f>
        <v>54</v>
      </c>
    </row>
    <row r="1681" spans="2:10" ht="13.35" customHeight="1">
      <c r="B1681" s="11" t="s">
        <v>3103</v>
      </c>
      <c r="C1681" s="11" t="s">
        <v>3091</v>
      </c>
      <c r="D1681" s="11" t="s">
        <v>3104</v>
      </c>
      <c r="E1681" s="23" t="s">
        <v>2623</v>
      </c>
      <c r="F1681" s="23"/>
      <c r="G1681" s="24" t="s">
        <v>3105</v>
      </c>
      <c r="H1681" s="25"/>
      <c r="I1681" s="23" t="s">
        <v>3106</v>
      </c>
      <c r="J1681" s="23"/>
    </row>
    <row r="1682" spans="2:10" ht="13.35" customHeight="1">
      <c r="B1682" s="10" t="str">
        <f>VLOOKUP($J1676,ASBVs!$A$2:$AE$411,29,FALSE)</f>
        <v>2</v>
      </c>
      <c r="C1682" s="10" t="str">
        <f>VLOOKUP($J1676,ASBVs!$A$2:$AE$411,30,FALSE)</f>
        <v>3</v>
      </c>
      <c r="D1682" s="10" t="str">
        <f>VLOOKUP($J1676,ASBVs!$A$2:$AE$411,31,FALSE)</f>
        <v>3</v>
      </c>
      <c r="E1682" s="26" t="str">
        <f>VLOOKUP($J1676,ASBVs!$A$2:$B$411,2,FALSE)</f>
        <v xml:space="preserve">Dorset </v>
      </c>
      <c r="F1682" s="26"/>
      <c r="G1682" s="27" t="str">
        <f>VLOOKUP($J1676,ASBVs!$A$2:$AB$411,27,FALSE)</f>
        <v>145.56</v>
      </c>
      <c r="H1682" s="25"/>
      <c r="I1682" s="27" t="str">
        <f>VLOOKUP($J1676,ASBVs!$A$2:$AB$411,28,FALSE)</f>
        <v>150.82</v>
      </c>
      <c r="J1682" s="25"/>
    </row>
    <row r="1683" spans="2:10" ht="13.35" customHeight="1">
      <c r="B1683" s="28" t="s">
        <v>3107</v>
      </c>
      <c r="C1683" s="28"/>
      <c r="D1683" s="28"/>
      <c r="E1683" s="28"/>
      <c r="F1683" s="28"/>
      <c r="G1683" s="28"/>
      <c r="H1683" s="28" t="s">
        <v>3108</v>
      </c>
      <c r="I1683" s="28"/>
      <c r="J1683" s="28"/>
    </row>
    <row r="1685" spans="2:10" ht="13.35" customHeight="1">
      <c r="B1685" s="3" t="s">
        <v>3099</v>
      </c>
      <c r="C1685" s="4"/>
      <c r="D1685" s="4" t="str">
        <f>VLOOKUP($J1685,ASBVs!$A$2:$D$411,4,FALSE)</f>
        <v>221002</v>
      </c>
      <c r="E1685" s="4"/>
      <c r="F1685" s="4" t="str">
        <f>VLOOKUP($J1685,ASBVs!$A$2:$H$411,8,FALSE)</f>
        <v>Twin</v>
      </c>
      <c r="G1685" s="29" t="str">
        <f>VLOOKUP($J1685,ASBVs!$A$2:$AF$411,32,FALSE)</f>
        <v>«««««</v>
      </c>
      <c r="H1685" s="30"/>
      <c r="I1685" s="5" t="s">
        <v>3100</v>
      </c>
      <c r="J1685" s="6">
        <v>188</v>
      </c>
    </row>
    <row r="1686" spans="2:10" ht="13.35" customHeight="1">
      <c r="B1686" s="7" t="s">
        <v>3101</v>
      </c>
      <c r="C1686" s="19" t="str">
        <f>VLOOKUP($J1685,ASBVs!$A$2:$F$411,6,FALSE)</f>
        <v>210714</v>
      </c>
      <c r="D1686" s="20"/>
      <c r="E1686" s="20"/>
      <c r="F1686" s="7" t="s">
        <v>3102</v>
      </c>
      <c r="G1686" s="21">
        <f>VLOOKUP($J1685,ASBVs!$A$2:$G$411,7,FALSE)</f>
        <v>44699</v>
      </c>
      <c r="H1686" s="21"/>
      <c r="I1686" s="21"/>
      <c r="J1686" s="22"/>
    </row>
    <row r="1687" spans="2:10" ht="13.35" customHeight="1">
      <c r="B1687" s="8" t="s">
        <v>0</v>
      </c>
      <c r="C1687" s="9" t="s">
        <v>6</v>
      </c>
      <c r="D1687" s="9" t="s">
        <v>2667</v>
      </c>
      <c r="E1687" s="9" t="s">
        <v>2</v>
      </c>
      <c r="F1687" s="9" t="s">
        <v>1</v>
      </c>
      <c r="G1687" s="8" t="s">
        <v>3</v>
      </c>
      <c r="H1687" s="8" t="s">
        <v>4</v>
      </c>
      <c r="I1687" s="8" t="s">
        <v>5</v>
      </c>
      <c r="J1687" s="8" t="s">
        <v>7</v>
      </c>
    </row>
    <row r="1688" spans="2:10" ht="13.35" customHeight="1">
      <c r="B1688" s="10" t="str">
        <f>VLOOKUP($J1685,ASBVs!$A$2:$AE$411,9,FALSE)</f>
        <v>0.42</v>
      </c>
      <c r="C1688" s="10" t="str">
        <f>VLOOKUP($J1685,ASBVs!$A$2:$AE$411,11,FALSE)</f>
        <v>9.50</v>
      </c>
      <c r="D1688" s="10" t="str">
        <f>VLOOKUP($J1685,ASBVs!$A$2:$AE$411,13,FALSE)</f>
        <v>14.36</v>
      </c>
      <c r="E1688" s="10" t="str">
        <f>VLOOKUP($J1685,ASBVs!$A$2:$AE$411,17,FALSE)</f>
        <v>0.44</v>
      </c>
      <c r="F1688" s="10" t="str">
        <f>VLOOKUP($J1685,ASBVs!$A$2:$AE$411,15,FALSE)</f>
        <v>3.59</v>
      </c>
      <c r="G1688" s="10" t="str">
        <f>VLOOKUP($J1685,ASBVs!$A$2:$AE$411,19,FALSE)</f>
        <v>2.74</v>
      </c>
      <c r="H1688" s="10" t="str">
        <f>VLOOKUP($J1685,ASBVs!$A$2:$AE$411,21,FALSE)</f>
        <v>-0.09</v>
      </c>
      <c r="I1688" s="10" t="str">
        <f>VLOOKUP($J1685,ASBVs!$A$2:$AE$411,23,FALSE)</f>
        <v>0.22</v>
      </c>
      <c r="J1688" s="10" t="str">
        <f>VLOOKUP($J1685,ASBVs!$A$2:$AE$411,25,FALSE)</f>
        <v>2.80</v>
      </c>
    </row>
    <row r="1689" spans="2:10" ht="13.35" customHeight="1">
      <c r="B1689" s="10" t="str">
        <f>VLOOKUP($J1685,ASBVs!$A$2:$AB$411,10,FALSE)</f>
        <v>60</v>
      </c>
      <c r="C1689" s="10" t="str">
        <f>VLOOKUP($J1685,ASBVs!$A$2:$AB$411,12,FALSE)</f>
        <v>63</v>
      </c>
      <c r="D1689" s="10" t="str">
        <f>VLOOKUP($J1685,ASBVs!$A$2:$AB$411,14,FALSE)</f>
        <v>61</v>
      </c>
      <c r="E1689" s="10" t="str">
        <f>VLOOKUP($J1685,ASBVs!$A$2:$AB$411,18,FALSE)</f>
        <v>63</v>
      </c>
      <c r="F1689" s="10" t="str">
        <f>VLOOKUP($J1685,ASBVs!$A$2:$AB$411,16,FALSE)</f>
        <v>65</v>
      </c>
      <c r="G1689" s="10" t="str">
        <f>VLOOKUP($J1685,ASBVs!$A$2:$AB$411,20,FALSE)</f>
        <v>56</v>
      </c>
      <c r="H1689" s="10" t="str">
        <f>VLOOKUP($J1685,ASBVs!$A$2:$AB$411,22,FALSE)</f>
        <v>47</v>
      </c>
      <c r="I1689" s="10" t="str">
        <f>VLOOKUP($J1685,ASBVs!$A$2:$AB$411,24,FALSE)</f>
        <v>47</v>
      </c>
      <c r="J1689" s="10" t="str">
        <f>VLOOKUP($J1685,ASBVs!$A$2:$AB$411,26,FALSE)</f>
        <v>51</v>
      </c>
    </row>
    <row r="1690" spans="2:10" ht="13.35" customHeight="1">
      <c r="B1690" s="11" t="s">
        <v>3103</v>
      </c>
      <c r="C1690" s="11" t="s">
        <v>3091</v>
      </c>
      <c r="D1690" s="11" t="s">
        <v>3104</v>
      </c>
      <c r="E1690" s="23" t="s">
        <v>2623</v>
      </c>
      <c r="F1690" s="23"/>
      <c r="G1690" s="24" t="s">
        <v>3105</v>
      </c>
      <c r="H1690" s="25"/>
      <c r="I1690" s="23" t="s">
        <v>3106</v>
      </c>
      <c r="J1690" s="23"/>
    </row>
    <row r="1691" spans="2:10" ht="13.35" customHeight="1">
      <c r="B1691" s="10" t="str">
        <f>VLOOKUP($J1685,ASBVs!$A$2:$AE$411,29,FALSE)</f>
        <v>2</v>
      </c>
      <c r="C1691" s="10" t="str">
        <f>VLOOKUP($J1685,ASBVs!$A$2:$AE$411,30,FALSE)</f>
        <v>3</v>
      </c>
      <c r="D1691" s="10" t="str">
        <f>VLOOKUP($J1685,ASBVs!$A$2:$AE$411,31,FALSE)</f>
        <v>1</v>
      </c>
      <c r="E1691" s="26" t="str">
        <f>VLOOKUP($J1685,ASBVs!$A$2:$B$411,2,FALSE)</f>
        <v xml:space="preserve">Dorset </v>
      </c>
      <c r="F1691" s="26"/>
      <c r="G1691" s="27" t="str">
        <f>VLOOKUP($J1685,ASBVs!$A$2:$AB$411,27,FALSE)</f>
        <v>148.84</v>
      </c>
      <c r="H1691" s="25"/>
      <c r="I1691" s="27" t="str">
        <f>VLOOKUP($J1685,ASBVs!$A$2:$AB$411,28,FALSE)</f>
        <v>150.72</v>
      </c>
      <c r="J1691" s="25"/>
    </row>
    <row r="1692" spans="2:10" ht="13.35" customHeight="1">
      <c r="B1692" s="28" t="s">
        <v>3107</v>
      </c>
      <c r="C1692" s="28"/>
      <c r="D1692" s="28"/>
      <c r="E1692" s="28"/>
      <c r="F1692" s="28"/>
      <c r="G1692" s="28"/>
      <c r="H1692" s="28" t="s">
        <v>3108</v>
      </c>
      <c r="I1692" s="28"/>
      <c r="J1692" s="28"/>
    </row>
    <row r="1694" spans="2:10" ht="13.35" customHeight="1">
      <c r="B1694" s="3" t="s">
        <v>3099</v>
      </c>
      <c r="C1694" s="4"/>
      <c r="D1694" s="4" t="str">
        <f>VLOOKUP($J1694,ASBVs!$A$2:$D$411,4,FALSE)</f>
        <v>220559</v>
      </c>
      <c r="E1694" s="4"/>
      <c r="F1694" s="4" t="str">
        <f>VLOOKUP($J1694,ASBVs!$A$2:$H$411,8,FALSE)</f>
        <v>Twin</v>
      </c>
      <c r="G1694" s="29" t="str">
        <f>VLOOKUP($J1694,ASBVs!$A$2:$AF$411,32,FALSE)</f>
        <v>«««««</v>
      </c>
      <c r="H1694" s="30"/>
      <c r="I1694" s="5" t="s">
        <v>3100</v>
      </c>
      <c r="J1694" s="6">
        <v>189</v>
      </c>
    </row>
    <row r="1695" spans="2:10" ht="13.35" customHeight="1">
      <c r="B1695" s="7" t="s">
        <v>3101</v>
      </c>
      <c r="C1695" s="19" t="str">
        <f>VLOOKUP($J1694,ASBVs!$A$2:$F$411,6,FALSE)</f>
        <v>210613</v>
      </c>
      <c r="D1695" s="20"/>
      <c r="E1695" s="20"/>
      <c r="F1695" s="7" t="s">
        <v>3102</v>
      </c>
      <c r="G1695" s="21">
        <f>VLOOKUP($J1694,ASBVs!$A$2:$G$411,7,FALSE)</f>
        <v>44683</v>
      </c>
      <c r="H1695" s="21"/>
      <c r="I1695" s="21"/>
      <c r="J1695" s="22"/>
    </row>
    <row r="1696" spans="2:10" ht="13.35" customHeight="1">
      <c r="B1696" s="8" t="s">
        <v>0</v>
      </c>
      <c r="C1696" s="9" t="s">
        <v>6</v>
      </c>
      <c r="D1696" s="9" t="s">
        <v>2667</v>
      </c>
      <c r="E1696" s="9" t="s">
        <v>2</v>
      </c>
      <c r="F1696" s="9" t="s">
        <v>1</v>
      </c>
      <c r="G1696" s="8" t="s">
        <v>3</v>
      </c>
      <c r="H1696" s="8" t="s">
        <v>4</v>
      </c>
      <c r="I1696" s="8" t="s">
        <v>5</v>
      </c>
      <c r="J1696" s="8" t="s">
        <v>7</v>
      </c>
    </row>
    <row r="1697" spans="2:10" ht="13.35" customHeight="1">
      <c r="B1697" s="10" t="str">
        <f>VLOOKUP($J1694,ASBVs!$A$2:$AE$411,9,FALSE)</f>
        <v>0.45</v>
      </c>
      <c r="C1697" s="10" t="str">
        <f>VLOOKUP($J1694,ASBVs!$A$2:$AE$411,11,FALSE)</f>
        <v>9.81</v>
      </c>
      <c r="D1697" s="10" t="str">
        <f>VLOOKUP($J1694,ASBVs!$A$2:$AE$411,13,FALSE)</f>
        <v>13.78</v>
      </c>
      <c r="E1697" s="10" t="str">
        <f>VLOOKUP($J1694,ASBVs!$A$2:$AE$411,17,FALSE)</f>
        <v>-0.23</v>
      </c>
      <c r="F1697" s="10" t="str">
        <f>VLOOKUP($J1694,ASBVs!$A$2:$AE$411,15,FALSE)</f>
        <v>3.60</v>
      </c>
      <c r="G1697" s="10" t="str">
        <f>VLOOKUP($J1694,ASBVs!$A$2:$AE$411,19,FALSE)</f>
        <v>3.80</v>
      </c>
      <c r="H1697" s="10" t="str">
        <f>VLOOKUP($J1694,ASBVs!$A$2:$AE$411,21,FALSE)</f>
        <v>-0.01</v>
      </c>
      <c r="I1697" s="10" t="str">
        <f>VLOOKUP($J1694,ASBVs!$A$2:$AE$411,23,FALSE)</f>
        <v>2.43</v>
      </c>
      <c r="J1697" s="10" t="str">
        <f>VLOOKUP($J1694,ASBVs!$A$2:$AE$411,25,FALSE)</f>
        <v>2.70</v>
      </c>
    </row>
    <row r="1698" spans="2:10" ht="13.35" customHeight="1">
      <c r="B1698" s="10" t="str">
        <f>VLOOKUP($J1694,ASBVs!$A$2:$AB$411,10,FALSE)</f>
        <v>64</v>
      </c>
      <c r="C1698" s="10" t="str">
        <f>VLOOKUP($J1694,ASBVs!$A$2:$AB$411,12,FALSE)</f>
        <v>66</v>
      </c>
      <c r="D1698" s="10" t="str">
        <f>VLOOKUP($J1694,ASBVs!$A$2:$AB$411,14,FALSE)</f>
        <v>65</v>
      </c>
      <c r="E1698" s="10" t="str">
        <f>VLOOKUP($J1694,ASBVs!$A$2:$AB$411,18,FALSE)</f>
        <v>66</v>
      </c>
      <c r="F1698" s="10" t="str">
        <f>VLOOKUP($J1694,ASBVs!$A$2:$AB$411,16,FALSE)</f>
        <v>68</v>
      </c>
      <c r="G1698" s="10" t="str">
        <f>VLOOKUP($J1694,ASBVs!$A$2:$AB$411,20,FALSE)</f>
        <v>56</v>
      </c>
      <c r="H1698" s="10" t="str">
        <f>VLOOKUP($J1694,ASBVs!$A$2:$AB$411,22,FALSE)</f>
        <v>53</v>
      </c>
      <c r="I1698" s="10" t="str">
        <f>VLOOKUP($J1694,ASBVs!$A$2:$AB$411,24,FALSE)</f>
        <v>51</v>
      </c>
      <c r="J1698" s="10" t="str">
        <f>VLOOKUP($J1694,ASBVs!$A$2:$AB$411,26,FALSE)</f>
        <v>54</v>
      </c>
    </row>
    <row r="1699" spans="2:10" ht="13.35" customHeight="1">
      <c r="B1699" s="11" t="s">
        <v>3103</v>
      </c>
      <c r="C1699" s="11" t="s">
        <v>3091</v>
      </c>
      <c r="D1699" s="11" t="s">
        <v>3104</v>
      </c>
      <c r="E1699" s="23" t="s">
        <v>2623</v>
      </c>
      <c r="F1699" s="23"/>
      <c r="G1699" s="24" t="s">
        <v>3105</v>
      </c>
      <c r="H1699" s="25"/>
      <c r="I1699" s="23" t="s">
        <v>3106</v>
      </c>
      <c r="J1699" s="23"/>
    </row>
    <row r="1700" spans="2:10" ht="13.35" customHeight="1">
      <c r="B1700" s="10" t="str">
        <f>VLOOKUP($J1694,ASBVs!$A$2:$AE$411,29,FALSE)</f>
        <v>2</v>
      </c>
      <c r="C1700" s="10" t="str">
        <f>VLOOKUP($J1694,ASBVs!$A$2:$AE$411,30,FALSE)</f>
        <v>3</v>
      </c>
      <c r="D1700" s="10" t="str">
        <f>VLOOKUP($J1694,ASBVs!$A$2:$AE$411,31,FALSE)</f>
        <v>3</v>
      </c>
      <c r="E1700" s="26" t="str">
        <f>VLOOKUP($J1694,ASBVs!$A$2:$B$411,2,FALSE)</f>
        <v xml:space="preserve">Dorset </v>
      </c>
      <c r="F1700" s="26"/>
      <c r="G1700" s="27" t="str">
        <f>VLOOKUP($J1694,ASBVs!$A$2:$AB$411,27,FALSE)</f>
        <v>149.57</v>
      </c>
      <c r="H1700" s="25"/>
      <c r="I1700" s="27" t="str">
        <f>VLOOKUP($J1694,ASBVs!$A$2:$AB$411,28,FALSE)</f>
        <v>150.48</v>
      </c>
      <c r="J1700" s="25"/>
    </row>
    <row r="1701" spans="2:10" ht="13.35" customHeight="1">
      <c r="B1701" s="28" t="s">
        <v>3107</v>
      </c>
      <c r="C1701" s="28"/>
      <c r="D1701" s="28"/>
      <c r="E1701" s="28"/>
      <c r="F1701" s="28"/>
      <c r="G1701" s="28"/>
      <c r="H1701" s="28" t="s">
        <v>3108</v>
      </c>
      <c r="I1701" s="28"/>
      <c r="J1701" s="28"/>
    </row>
    <row r="1703" spans="2:10" ht="13.35" customHeight="1">
      <c r="B1703" s="3" t="s">
        <v>3099</v>
      </c>
      <c r="C1703" s="4"/>
      <c r="D1703" s="4" t="str">
        <f>VLOOKUP($J1703,ASBVs!$A$2:$D$411,4,FALSE)</f>
        <v>221051</v>
      </c>
      <c r="E1703" s="4"/>
      <c r="F1703" s="4" t="str">
        <f>VLOOKUP($J1703,ASBVs!$A$2:$H$411,8,FALSE)</f>
        <v>Single</v>
      </c>
      <c r="G1703" s="29" t="str">
        <f>VLOOKUP($J1703,ASBVs!$A$2:$AF$411,32,FALSE)</f>
        <v>«««««</v>
      </c>
      <c r="H1703" s="30"/>
      <c r="I1703" s="5" t="s">
        <v>3100</v>
      </c>
      <c r="J1703" s="6">
        <v>190</v>
      </c>
    </row>
    <row r="1704" spans="2:10" ht="13.35" customHeight="1">
      <c r="B1704" s="7" t="s">
        <v>3101</v>
      </c>
      <c r="C1704" s="19" t="str">
        <f>VLOOKUP($J1703,ASBVs!$A$2:$F$411,6,FALSE)</f>
        <v>210714</v>
      </c>
      <c r="D1704" s="20"/>
      <c r="E1704" s="20"/>
      <c r="F1704" s="7" t="s">
        <v>3102</v>
      </c>
      <c r="G1704" s="21">
        <f>VLOOKUP($J1703,ASBVs!$A$2:$G$411,7,FALSE)</f>
        <v>44702</v>
      </c>
      <c r="H1704" s="21"/>
      <c r="I1704" s="21"/>
      <c r="J1704" s="22"/>
    </row>
    <row r="1705" spans="2:10" ht="13.35" customHeight="1">
      <c r="B1705" s="8" t="s">
        <v>0</v>
      </c>
      <c r="C1705" s="9" t="s">
        <v>6</v>
      </c>
      <c r="D1705" s="9" t="s">
        <v>2667</v>
      </c>
      <c r="E1705" s="9" t="s">
        <v>2</v>
      </c>
      <c r="F1705" s="9" t="s">
        <v>1</v>
      </c>
      <c r="G1705" s="8" t="s">
        <v>3</v>
      </c>
      <c r="H1705" s="8" t="s">
        <v>4</v>
      </c>
      <c r="I1705" s="8" t="s">
        <v>5</v>
      </c>
      <c r="J1705" s="8" t="s">
        <v>7</v>
      </c>
    </row>
    <row r="1706" spans="2:10" ht="13.35" customHeight="1">
      <c r="B1706" s="10" t="str">
        <f>VLOOKUP($J1703,ASBVs!$A$2:$AE$411,9,FALSE)</f>
        <v>0.26</v>
      </c>
      <c r="C1706" s="10" t="str">
        <f>VLOOKUP($J1703,ASBVs!$A$2:$AE$411,11,FALSE)</f>
        <v>7.77</v>
      </c>
      <c r="D1706" s="10" t="str">
        <f>VLOOKUP($J1703,ASBVs!$A$2:$AE$411,13,FALSE)</f>
        <v>11.90</v>
      </c>
      <c r="E1706" s="10" t="str">
        <f>VLOOKUP($J1703,ASBVs!$A$2:$AE$411,17,FALSE)</f>
        <v>-0.40</v>
      </c>
      <c r="F1706" s="10" t="str">
        <f>VLOOKUP($J1703,ASBVs!$A$2:$AE$411,15,FALSE)</f>
        <v>2.93</v>
      </c>
      <c r="G1706" s="10" t="str">
        <f>VLOOKUP($J1703,ASBVs!$A$2:$AE$411,19,FALSE)</f>
        <v>2.75</v>
      </c>
      <c r="H1706" s="10" t="str">
        <f>VLOOKUP($J1703,ASBVs!$A$2:$AE$411,21,FALSE)</f>
        <v>0.04</v>
      </c>
      <c r="I1706" s="10" t="str">
        <f>VLOOKUP($J1703,ASBVs!$A$2:$AE$411,23,FALSE)</f>
        <v>-0.19</v>
      </c>
      <c r="J1706" s="10" t="str">
        <f>VLOOKUP($J1703,ASBVs!$A$2:$AE$411,25,FALSE)</f>
        <v>2.23</v>
      </c>
    </row>
    <row r="1707" spans="2:10" ht="13.35" customHeight="1">
      <c r="B1707" s="10" t="str">
        <f>VLOOKUP($J1703,ASBVs!$A$2:$AB$411,10,FALSE)</f>
        <v>61</v>
      </c>
      <c r="C1707" s="10" t="str">
        <f>VLOOKUP($J1703,ASBVs!$A$2:$AB$411,12,FALSE)</f>
        <v>64</v>
      </c>
      <c r="D1707" s="10" t="str">
        <f>VLOOKUP($J1703,ASBVs!$A$2:$AB$411,14,FALSE)</f>
        <v>62</v>
      </c>
      <c r="E1707" s="10" t="str">
        <f>VLOOKUP($J1703,ASBVs!$A$2:$AB$411,18,FALSE)</f>
        <v>64</v>
      </c>
      <c r="F1707" s="10" t="str">
        <f>VLOOKUP($J1703,ASBVs!$A$2:$AB$411,16,FALSE)</f>
        <v>66</v>
      </c>
      <c r="G1707" s="10" t="str">
        <f>VLOOKUP($J1703,ASBVs!$A$2:$AB$411,20,FALSE)</f>
        <v>57</v>
      </c>
      <c r="H1707" s="10" t="str">
        <f>VLOOKUP($J1703,ASBVs!$A$2:$AB$411,22,FALSE)</f>
        <v>48</v>
      </c>
      <c r="I1707" s="10" t="str">
        <f>VLOOKUP($J1703,ASBVs!$A$2:$AB$411,24,FALSE)</f>
        <v>47</v>
      </c>
      <c r="J1707" s="10" t="str">
        <f>VLOOKUP($J1703,ASBVs!$A$2:$AB$411,26,FALSE)</f>
        <v>51</v>
      </c>
    </row>
    <row r="1708" spans="2:10" ht="13.35" customHeight="1">
      <c r="B1708" s="11" t="s">
        <v>3103</v>
      </c>
      <c r="C1708" s="11" t="s">
        <v>3091</v>
      </c>
      <c r="D1708" s="11" t="s">
        <v>3104</v>
      </c>
      <c r="E1708" s="23" t="s">
        <v>2623</v>
      </c>
      <c r="F1708" s="23"/>
      <c r="G1708" s="24" t="s">
        <v>3105</v>
      </c>
      <c r="H1708" s="25"/>
      <c r="I1708" s="23" t="s">
        <v>3106</v>
      </c>
      <c r="J1708" s="23"/>
    </row>
    <row r="1709" spans="2:10" ht="13.35" customHeight="1">
      <c r="B1709" s="10" t="str">
        <f>VLOOKUP($J1703,ASBVs!$A$2:$AE$411,29,FALSE)</f>
        <v>2</v>
      </c>
      <c r="C1709" s="10" t="str">
        <f>VLOOKUP($J1703,ASBVs!$A$2:$AE$411,30,FALSE)</f>
        <v>2</v>
      </c>
      <c r="D1709" s="10" t="str">
        <f>VLOOKUP($J1703,ASBVs!$A$2:$AE$411,31,FALSE)</f>
        <v>2</v>
      </c>
      <c r="E1709" s="26" t="str">
        <f>VLOOKUP($J1703,ASBVs!$A$2:$B$411,2,FALSE)</f>
        <v xml:space="preserve">Dorset </v>
      </c>
      <c r="F1709" s="26"/>
      <c r="G1709" s="27" t="str">
        <f>VLOOKUP($J1703,ASBVs!$A$2:$AB$411,27,FALSE)</f>
        <v>148.19</v>
      </c>
      <c r="H1709" s="25"/>
      <c r="I1709" s="27" t="str">
        <f>VLOOKUP($J1703,ASBVs!$A$2:$AB$411,28,FALSE)</f>
        <v>148.51</v>
      </c>
      <c r="J1709" s="25"/>
    </row>
    <row r="1710" spans="2:10" ht="13.35" customHeight="1">
      <c r="B1710" s="28" t="s">
        <v>3107</v>
      </c>
      <c r="C1710" s="28"/>
      <c r="D1710" s="28"/>
      <c r="E1710" s="28"/>
      <c r="F1710" s="28"/>
      <c r="G1710" s="28"/>
      <c r="H1710" s="28" t="s">
        <v>3108</v>
      </c>
      <c r="I1710" s="28"/>
      <c r="J1710" s="28"/>
    </row>
    <row r="1712" spans="2:10" ht="13.35" customHeight="1">
      <c r="B1712" s="3" t="s">
        <v>3099</v>
      </c>
      <c r="C1712" s="4"/>
      <c r="D1712" s="4" t="str">
        <f>VLOOKUP($J1712,ASBVs!$A$2:$D$411,4,FALSE)</f>
        <v>220683</v>
      </c>
      <c r="E1712" s="4"/>
      <c r="F1712" s="4" t="str">
        <f>VLOOKUP($J1712,ASBVs!$A$2:$H$411,8,FALSE)</f>
        <v>Twin</v>
      </c>
      <c r="G1712" s="29" t="str">
        <f>VLOOKUP($J1712,ASBVs!$A$2:$AF$411,32,FALSE)</f>
        <v xml:space="preserve"> </v>
      </c>
      <c r="H1712" s="30"/>
      <c r="I1712" s="5" t="s">
        <v>3100</v>
      </c>
      <c r="J1712" s="6">
        <v>191</v>
      </c>
    </row>
    <row r="1713" spans="2:10" ht="13.35" customHeight="1">
      <c r="B1713" s="7" t="s">
        <v>3101</v>
      </c>
      <c r="C1713" s="19" t="str">
        <f>VLOOKUP($J1712,ASBVs!$A$2:$F$411,6,FALSE)</f>
        <v>210216</v>
      </c>
      <c r="D1713" s="20"/>
      <c r="E1713" s="20"/>
      <c r="F1713" s="7" t="s">
        <v>3102</v>
      </c>
      <c r="G1713" s="21">
        <f>VLOOKUP($J1712,ASBVs!$A$2:$G$411,7,FALSE)</f>
        <v>44684</v>
      </c>
      <c r="H1713" s="21"/>
      <c r="I1713" s="21"/>
      <c r="J1713" s="22"/>
    </row>
    <row r="1714" spans="2:10" ht="13.35" customHeight="1">
      <c r="B1714" s="8" t="s">
        <v>0</v>
      </c>
      <c r="C1714" s="9" t="s">
        <v>6</v>
      </c>
      <c r="D1714" s="9" t="s">
        <v>2667</v>
      </c>
      <c r="E1714" s="9" t="s">
        <v>2</v>
      </c>
      <c r="F1714" s="9" t="s">
        <v>1</v>
      </c>
      <c r="G1714" s="8" t="s">
        <v>3</v>
      </c>
      <c r="H1714" s="8" t="s">
        <v>4</v>
      </c>
      <c r="I1714" s="8" t="s">
        <v>5</v>
      </c>
      <c r="J1714" s="8" t="s">
        <v>7</v>
      </c>
    </row>
    <row r="1715" spans="2:10" ht="13.35" customHeight="1">
      <c r="B1715" s="10" t="str">
        <f>VLOOKUP($J1712,ASBVs!$A$2:$AE$411,9,FALSE)</f>
        <v>0.41</v>
      </c>
      <c r="C1715" s="10" t="str">
        <f>VLOOKUP($J1712,ASBVs!$A$2:$AE$411,11,FALSE)</f>
        <v>7.25</v>
      </c>
      <c r="D1715" s="10" t="str">
        <f>VLOOKUP($J1712,ASBVs!$A$2:$AE$411,13,FALSE)</f>
        <v>11.86</v>
      </c>
      <c r="E1715" s="10" t="str">
        <f>VLOOKUP($J1712,ASBVs!$A$2:$AE$411,17,FALSE)</f>
        <v>0.28</v>
      </c>
      <c r="F1715" s="10" t="str">
        <f>VLOOKUP($J1712,ASBVs!$A$2:$AE$411,15,FALSE)</f>
        <v>3.74</v>
      </c>
      <c r="G1715" s="10" t="str">
        <f>VLOOKUP($J1712,ASBVs!$A$2:$AE$411,19,FALSE)</f>
        <v>2.82</v>
      </c>
      <c r="H1715" s="10" t="str">
        <f>VLOOKUP($J1712,ASBVs!$A$2:$AE$411,21,FALSE)</f>
        <v>-0.37</v>
      </c>
      <c r="I1715" s="10" t="str">
        <f>VLOOKUP($J1712,ASBVs!$A$2:$AE$411,23,FALSE)</f>
        <v>0.09</v>
      </c>
      <c r="J1715" s="10" t="str">
        <f>VLOOKUP($J1712,ASBVs!$A$2:$AE$411,25,FALSE)</f>
        <v>2.70</v>
      </c>
    </row>
    <row r="1716" spans="2:10" ht="13.35" customHeight="1">
      <c r="B1716" s="10" t="str">
        <f>VLOOKUP($J1712,ASBVs!$A$2:$AB$411,10,FALSE)</f>
        <v>61</v>
      </c>
      <c r="C1716" s="10" t="str">
        <f>VLOOKUP($J1712,ASBVs!$A$2:$AB$411,12,FALSE)</f>
        <v>66</v>
      </c>
      <c r="D1716" s="10" t="str">
        <f>VLOOKUP($J1712,ASBVs!$A$2:$AB$411,14,FALSE)</f>
        <v>66</v>
      </c>
      <c r="E1716" s="10" t="str">
        <f>VLOOKUP($J1712,ASBVs!$A$2:$AB$411,18,FALSE)</f>
        <v>67</v>
      </c>
      <c r="F1716" s="10" t="str">
        <f>VLOOKUP($J1712,ASBVs!$A$2:$AB$411,16,FALSE)</f>
        <v>69</v>
      </c>
      <c r="G1716" s="10" t="str">
        <f>VLOOKUP($J1712,ASBVs!$A$2:$AB$411,20,FALSE)</f>
        <v>57</v>
      </c>
      <c r="H1716" s="10" t="str">
        <f>VLOOKUP($J1712,ASBVs!$A$2:$AB$411,22,FALSE)</f>
        <v>48</v>
      </c>
      <c r="I1716" s="10" t="str">
        <f>VLOOKUP($J1712,ASBVs!$A$2:$AB$411,24,FALSE)</f>
        <v>47</v>
      </c>
      <c r="J1716" s="10" t="str">
        <f>VLOOKUP($J1712,ASBVs!$A$2:$AB$411,26,FALSE)</f>
        <v>53</v>
      </c>
    </row>
    <row r="1717" spans="2:10" ht="13.35" customHeight="1">
      <c r="B1717" s="11" t="s">
        <v>3103</v>
      </c>
      <c r="C1717" s="11" t="s">
        <v>3091</v>
      </c>
      <c r="D1717" s="11" t="s">
        <v>3104</v>
      </c>
      <c r="E1717" s="23" t="s">
        <v>2623</v>
      </c>
      <c r="F1717" s="23"/>
      <c r="G1717" s="24" t="s">
        <v>3105</v>
      </c>
      <c r="H1717" s="25"/>
      <c r="I1717" s="23" t="s">
        <v>3106</v>
      </c>
      <c r="J1717" s="23"/>
    </row>
    <row r="1718" spans="2:10" ht="13.35" customHeight="1">
      <c r="B1718" s="10" t="str">
        <f>VLOOKUP($J1712,ASBVs!$A$2:$AE$411,29,FALSE)</f>
        <v>2</v>
      </c>
      <c r="C1718" s="10" t="str">
        <f>VLOOKUP($J1712,ASBVs!$A$2:$AE$411,30,FALSE)</f>
        <v>2</v>
      </c>
      <c r="D1718" s="10" t="str">
        <f>VLOOKUP($J1712,ASBVs!$A$2:$AE$411,31,FALSE)</f>
        <v>2</v>
      </c>
      <c r="E1718" s="26" t="str">
        <f>VLOOKUP($J1712,ASBVs!$A$2:$B$411,2,FALSE)</f>
        <v xml:space="preserve">Dorset </v>
      </c>
      <c r="F1718" s="26"/>
      <c r="G1718" s="27" t="str">
        <f>VLOOKUP($J1712,ASBVs!$A$2:$AB$411,27,FALSE)</f>
        <v>142.89</v>
      </c>
      <c r="H1718" s="25"/>
      <c r="I1718" s="27" t="str">
        <f>VLOOKUP($J1712,ASBVs!$A$2:$AB$411,28,FALSE)</f>
        <v>147.76</v>
      </c>
      <c r="J1718" s="25"/>
    </row>
    <row r="1719" spans="2:10" ht="13.35" customHeight="1">
      <c r="B1719" s="28" t="s">
        <v>3107</v>
      </c>
      <c r="C1719" s="28"/>
      <c r="D1719" s="28"/>
      <c r="E1719" s="28"/>
      <c r="F1719" s="28"/>
      <c r="G1719" s="28"/>
      <c r="H1719" s="28" t="s">
        <v>3108</v>
      </c>
      <c r="I1719" s="28"/>
      <c r="J1719" s="28"/>
    </row>
    <row r="1721" spans="2:10" ht="13.35" customHeight="1">
      <c r="B1721" s="3" t="s">
        <v>3099</v>
      </c>
      <c r="C1721" s="4"/>
      <c r="D1721" s="4" t="str">
        <f>VLOOKUP($J1721,ASBVs!$A$2:$D$411,4,FALSE)</f>
        <v>221208</v>
      </c>
      <c r="E1721" s="4"/>
      <c r="F1721" s="4" t="str">
        <f>VLOOKUP($J1721,ASBVs!$A$2:$H$411,8,FALSE)</f>
        <v>Twin</v>
      </c>
      <c r="G1721" s="29" t="str">
        <f>VLOOKUP($J1721,ASBVs!$A$2:$AF$411,32,FALSE)</f>
        <v>«««««</v>
      </c>
      <c r="H1721" s="30"/>
      <c r="I1721" s="5" t="s">
        <v>3100</v>
      </c>
      <c r="J1721" s="6">
        <v>192</v>
      </c>
    </row>
    <row r="1722" spans="2:10" ht="13.35" customHeight="1">
      <c r="B1722" s="7" t="s">
        <v>3101</v>
      </c>
      <c r="C1722" s="19" t="str">
        <f>VLOOKUP($J1721,ASBVs!$A$2:$F$411,6,FALSE)</f>
        <v>210699</v>
      </c>
      <c r="D1722" s="20"/>
      <c r="E1722" s="20"/>
      <c r="F1722" s="7" t="s">
        <v>3102</v>
      </c>
      <c r="G1722" s="21">
        <f>VLOOKUP($J1721,ASBVs!$A$2:$G$411,7,FALSE)</f>
        <v>44719</v>
      </c>
      <c r="H1722" s="21"/>
      <c r="I1722" s="21"/>
      <c r="J1722" s="22"/>
    </row>
    <row r="1723" spans="2:10" ht="13.35" customHeight="1">
      <c r="B1723" s="8" t="s">
        <v>0</v>
      </c>
      <c r="C1723" s="9" t="s">
        <v>6</v>
      </c>
      <c r="D1723" s="9" t="s">
        <v>2667</v>
      </c>
      <c r="E1723" s="9" t="s">
        <v>2</v>
      </c>
      <c r="F1723" s="9" t="s">
        <v>1</v>
      </c>
      <c r="G1723" s="8" t="s">
        <v>3</v>
      </c>
      <c r="H1723" s="8" t="s">
        <v>4</v>
      </c>
      <c r="I1723" s="8" t="s">
        <v>5</v>
      </c>
      <c r="J1723" s="8" t="s">
        <v>7</v>
      </c>
    </row>
    <row r="1724" spans="2:10" ht="13.35" customHeight="1">
      <c r="B1724" s="10" t="str">
        <f>VLOOKUP($J1721,ASBVs!$A$2:$AE$411,9,FALSE)</f>
        <v>0.58</v>
      </c>
      <c r="C1724" s="10" t="str">
        <f>VLOOKUP($J1721,ASBVs!$A$2:$AE$411,11,FALSE)</f>
        <v>10.57</v>
      </c>
      <c r="D1724" s="10" t="str">
        <f>VLOOKUP($J1721,ASBVs!$A$2:$AE$411,13,FALSE)</f>
        <v>14.90</v>
      </c>
      <c r="E1724" s="10" t="str">
        <f>VLOOKUP($J1721,ASBVs!$A$2:$AE$411,17,FALSE)</f>
        <v>-0.90</v>
      </c>
      <c r="F1724" s="10" t="str">
        <f>VLOOKUP($J1721,ASBVs!$A$2:$AE$411,15,FALSE)</f>
        <v>2.05</v>
      </c>
      <c r="G1724" s="10" t="str">
        <f>VLOOKUP($J1721,ASBVs!$A$2:$AE$411,19,FALSE)</f>
        <v>3.40</v>
      </c>
      <c r="H1724" s="10" t="str">
        <f>VLOOKUP($J1721,ASBVs!$A$2:$AE$411,21,FALSE)</f>
        <v>-0.03</v>
      </c>
      <c r="I1724" s="10" t="str">
        <f>VLOOKUP($J1721,ASBVs!$A$2:$AE$411,23,FALSE)</f>
        <v>1.78</v>
      </c>
      <c r="J1724" s="10" t="str">
        <f>VLOOKUP($J1721,ASBVs!$A$2:$AE$411,25,FALSE)</f>
        <v>2.12</v>
      </c>
    </row>
    <row r="1725" spans="2:10" ht="13.35" customHeight="1">
      <c r="B1725" s="10" t="str">
        <f>VLOOKUP($J1721,ASBVs!$A$2:$AB$411,10,FALSE)</f>
        <v>60</v>
      </c>
      <c r="C1725" s="10" t="str">
        <f>VLOOKUP($J1721,ASBVs!$A$2:$AB$411,12,FALSE)</f>
        <v>62</v>
      </c>
      <c r="D1725" s="10" t="str">
        <f>VLOOKUP($J1721,ASBVs!$A$2:$AB$411,14,FALSE)</f>
        <v>61</v>
      </c>
      <c r="E1725" s="10" t="str">
        <f>VLOOKUP($J1721,ASBVs!$A$2:$AB$411,18,FALSE)</f>
        <v>61</v>
      </c>
      <c r="F1725" s="10" t="str">
        <f>VLOOKUP($J1721,ASBVs!$A$2:$AB$411,16,FALSE)</f>
        <v>63</v>
      </c>
      <c r="G1725" s="10" t="str">
        <f>VLOOKUP($J1721,ASBVs!$A$2:$AB$411,20,FALSE)</f>
        <v>56</v>
      </c>
      <c r="H1725" s="10" t="str">
        <f>VLOOKUP($J1721,ASBVs!$A$2:$AB$411,22,FALSE)</f>
        <v>51</v>
      </c>
      <c r="I1725" s="10" t="str">
        <f>VLOOKUP($J1721,ASBVs!$A$2:$AB$411,24,FALSE)</f>
        <v>51</v>
      </c>
      <c r="J1725" s="10" t="str">
        <f>VLOOKUP($J1721,ASBVs!$A$2:$AB$411,26,FALSE)</f>
        <v>54</v>
      </c>
    </row>
    <row r="1726" spans="2:10" ht="13.35" customHeight="1">
      <c r="B1726" s="11" t="s">
        <v>3103</v>
      </c>
      <c r="C1726" s="11" t="s">
        <v>3091</v>
      </c>
      <c r="D1726" s="11" t="s">
        <v>3104</v>
      </c>
      <c r="E1726" s="23" t="s">
        <v>2623</v>
      </c>
      <c r="F1726" s="23"/>
      <c r="G1726" s="24" t="s">
        <v>3105</v>
      </c>
      <c r="H1726" s="25"/>
      <c r="I1726" s="23" t="s">
        <v>3106</v>
      </c>
      <c r="J1726" s="23"/>
    </row>
    <row r="1727" spans="2:10" ht="13.35" customHeight="1">
      <c r="B1727" s="10" t="str">
        <f>VLOOKUP($J1721,ASBVs!$A$2:$AE$411,29,FALSE)</f>
        <v>2</v>
      </c>
      <c r="C1727" s="10" t="str">
        <f>VLOOKUP($J1721,ASBVs!$A$2:$AE$411,30,FALSE)</f>
        <v>1</v>
      </c>
      <c r="D1727" s="10" t="str">
        <f>VLOOKUP($J1721,ASBVs!$A$2:$AE$411,31,FALSE)</f>
        <v>1</v>
      </c>
      <c r="E1727" s="26" t="str">
        <f>VLOOKUP($J1721,ASBVs!$A$2:$B$411,2,FALSE)</f>
        <v xml:space="preserve">Dorset </v>
      </c>
      <c r="F1727" s="26"/>
      <c r="G1727" s="27" t="str">
        <f>VLOOKUP($J1721,ASBVs!$A$2:$AB$411,27,FALSE)</f>
        <v>145.86</v>
      </c>
      <c r="H1727" s="25"/>
      <c r="I1727" s="27" t="str">
        <f>VLOOKUP($J1721,ASBVs!$A$2:$AB$411,28,FALSE)</f>
        <v>147.03</v>
      </c>
      <c r="J1727" s="25"/>
    </row>
    <row r="1728" spans="2:10" ht="13.35" customHeight="1">
      <c r="B1728" s="28" t="s">
        <v>3107</v>
      </c>
      <c r="C1728" s="28"/>
      <c r="D1728" s="28"/>
      <c r="E1728" s="28"/>
      <c r="F1728" s="28"/>
      <c r="G1728" s="28"/>
      <c r="H1728" s="28" t="s">
        <v>3108</v>
      </c>
      <c r="I1728" s="28"/>
      <c r="J1728" s="28"/>
    </row>
    <row r="1730" spans="2:10" ht="13.35" customHeight="1">
      <c r="B1730" s="3" t="s">
        <v>3099</v>
      </c>
      <c r="C1730" s="4"/>
      <c r="D1730" s="4" t="str">
        <f>VLOOKUP($J1730,ASBVs!$A$2:$D$411,4,FALSE)</f>
        <v>220993</v>
      </c>
      <c r="E1730" s="4"/>
      <c r="F1730" s="4" t="str">
        <f>VLOOKUP($J1730,ASBVs!$A$2:$H$411,8,FALSE)</f>
        <v>Single</v>
      </c>
      <c r="G1730" s="29" t="str">
        <f>VLOOKUP($J1730,ASBVs!$A$2:$AF$411,32,FALSE)</f>
        <v>«««««</v>
      </c>
      <c r="H1730" s="30"/>
      <c r="I1730" s="5" t="s">
        <v>3100</v>
      </c>
      <c r="J1730" s="6">
        <v>193</v>
      </c>
    </row>
    <row r="1731" spans="2:10" ht="13.35" customHeight="1">
      <c r="B1731" s="7" t="s">
        <v>3101</v>
      </c>
      <c r="C1731" s="19" t="str">
        <f>VLOOKUP($J1730,ASBVs!$A$2:$F$411,6,FALSE)</f>
        <v>211199</v>
      </c>
      <c r="D1731" s="20"/>
      <c r="E1731" s="20"/>
      <c r="F1731" s="7" t="s">
        <v>3102</v>
      </c>
      <c r="G1731" s="21">
        <f>VLOOKUP($J1730,ASBVs!$A$2:$G$411,7,FALSE)</f>
        <v>44696</v>
      </c>
      <c r="H1731" s="21"/>
      <c r="I1731" s="21"/>
      <c r="J1731" s="22"/>
    </row>
    <row r="1732" spans="2:10" ht="13.35" customHeight="1">
      <c r="B1732" s="8" t="s">
        <v>0</v>
      </c>
      <c r="C1732" s="9" t="s">
        <v>6</v>
      </c>
      <c r="D1732" s="9" t="s">
        <v>2667</v>
      </c>
      <c r="E1732" s="9" t="s">
        <v>2</v>
      </c>
      <c r="F1732" s="9" t="s">
        <v>1</v>
      </c>
      <c r="G1732" s="8" t="s">
        <v>3</v>
      </c>
      <c r="H1732" s="8" t="s">
        <v>4</v>
      </c>
      <c r="I1732" s="8" t="s">
        <v>5</v>
      </c>
      <c r="J1732" s="8" t="s">
        <v>7</v>
      </c>
    </row>
    <row r="1733" spans="2:10" ht="13.35" customHeight="1">
      <c r="B1733" s="10" t="str">
        <f>VLOOKUP($J1730,ASBVs!$A$2:$AE$411,9,FALSE)</f>
        <v>0.27</v>
      </c>
      <c r="C1733" s="10" t="str">
        <f>VLOOKUP($J1730,ASBVs!$A$2:$AE$411,11,FALSE)</f>
        <v>7.74</v>
      </c>
      <c r="D1733" s="10" t="str">
        <f>VLOOKUP($J1730,ASBVs!$A$2:$AE$411,13,FALSE)</f>
        <v>12.26</v>
      </c>
      <c r="E1733" s="10" t="str">
        <f>VLOOKUP($J1730,ASBVs!$A$2:$AE$411,17,FALSE)</f>
        <v>0.39</v>
      </c>
      <c r="F1733" s="10" t="str">
        <f>VLOOKUP($J1730,ASBVs!$A$2:$AE$411,15,FALSE)</f>
        <v>3.82</v>
      </c>
      <c r="G1733" s="10" t="str">
        <f>VLOOKUP($J1730,ASBVs!$A$2:$AE$411,19,FALSE)</f>
        <v>2.72</v>
      </c>
      <c r="H1733" s="10" t="str">
        <f>VLOOKUP($J1730,ASBVs!$A$2:$AE$411,21,FALSE)</f>
        <v>-0.20</v>
      </c>
      <c r="I1733" s="10" t="str">
        <f>VLOOKUP($J1730,ASBVs!$A$2:$AE$411,23,FALSE)</f>
        <v>0.80</v>
      </c>
      <c r="J1733" s="10" t="str">
        <f>VLOOKUP($J1730,ASBVs!$A$2:$AE$411,25,FALSE)</f>
        <v>2.89</v>
      </c>
    </row>
    <row r="1734" spans="2:10" ht="13.35" customHeight="1">
      <c r="B1734" s="10" t="str">
        <f>VLOOKUP($J1730,ASBVs!$A$2:$AB$411,10,FALSE)</f>
        <v>57</v>
      </c>
      <c r="C1734" s="10" t="str">
        <f>VLOOKUP($J1730,ASBVs!$A$2:$AB$411,12,FALSE)</f>
        <v>61</v>
      </c>
      <c r="D1734" s="10" t="str">
        <f>VLOOKUP($J1730,ASBVs!$A$2:$AB$411,14,FALSE)</f>
        <v>58</v>
      </c>
      <c r="E1734" s="10" t="str">
        <f>VLOOKUP($J1730,ASBVs!$A$2:$AB$411,18,FALSE)</f>
        <v>61</v>
      </c>
      <c r="F1734" s="10" t="str">
        <f>VLOOKUP($J1730,ASBVs!$A$2:$AB$411,16,FALSE)</f>
        <v>63</v>
      </c>
      <c r="G1734" s="10" t="str">
        <f>VLOOKUP($J1730,ASBVs!$A$2:$AB$411,20,FALSE)</f>
        <v>55</v>
      </c>
      <c r="H1734" s="10" t="str">
        <f>VLOOKUP($J1730,ASBVs!$A$2:$AB$411,22,FALSE)</f>
        <v>46</v>
      </c>
      <c r="I1734" s="10" t="str">
        <f>VLOOKUP($J1730,ASBVs!$A$2:$AB$411,24,FALSE)</f>
        <v>46</v>
      </c>
      <c r="J1734" s="10" t="str">
        <f>VLOOKUP($J1730,ASBVs!$A$2:$AB$411,26,FALSE)</f>
        <v>49</v>
      </c>
    </row>
    <row r="1735" spans="2:10" ht="13.35" customHeight="1">
      <c r="B1735" s="11" t="s">
        <v>3103</v>
      </c>
      <c r="C1735" s="11" t="s">
        <v>3091</v>
      </c>
      <c r="D1735" s="11" t="s">
        <v>3104</v>
      </c>
      <c r="E1735" s="23" t="s">
        <v>2623</v>
      </c>
      <c r="F1735" s="23"/>
      <c r="G1735" s="24" t="s">
        <v>3105</v>
      </c>
      <c r="H1735" s="25"/>
      <c r="I1735" s="23" t="s">
        <v>3106</v>
      </c>
      <c r="J1735" s="23"/>
    </row>
    <row r="1736" spans="2:10" ht="13.35" customHeight="1">
      <c r="B1736" s="10" t="str">
        <f>VLOOKUP($J1730,ASBVs!$A$2:$AE$411,29,FALSE)</f>
        <v>2</v>
      </c>
      <c r="C1736" s="10" t="str">
        <f>VLOOKUP($J1730,ASBVs!$A$2:$AE$411,30,FALSE)</f>
        <v>2</v>
      </c>
      <c r="D1736" s="10" t="str">
        <f>VLOOKUP($J1730,ASBVs!$A$2:$AE$411,31,FALSE)</f>
        <v>3</v>
      </c>
      <c r="E1736" s="26" t="str">
        <f>VLOOKUP($J1730,ASBVs!$A$2:$B$411,2,FALSE)</f>
        <v xml:space="preserve">Dorset </v>
      </c>
      <c r="F1736" s="26"/>
      <c r="G1736" s="27" t="str">
        <f>VLOOKUP($J1730,ASBVs!$A$2:$AB$411,27,FALSE)</f>
        <v>143.78</v>
      </c>
      <c r="H1736" s="25"/>
      <c r="I1736" s="27" t="str">
        <f>VLOOKUP($J1730,ASBVs!$A$2:$AB$411,28,FALSE)</f>
        <v>146.73</v>
      </c>
      <c r="J1736" s="25"/>
    </row>
    <row r="1737" spans="2:10" ht="13.35" customHeight="1">
      <c r="B1737" s="28" t="s">
        <v>3107</v>
      </c>
      <c r="C1737" s="28"/>
      <c r="D1737" s="28"/>
      <c r="E1737" s="28"/>
      <c r="F1737" s="28"/>
      <c r="G1737" s="28"/>
      <c r="H1737" s="28" t="s">
        <v>3108</v>
      </c>
      <c r="I1737" s="28"/>
      <c r="J1737" s="28"/>
    </row>
    <row r="1739" spans="2:10" ht="13.35" customHeight="1">
      <c r="B1739" s="3" t="s">
        <v>3099</v>
      </c>
      <c r="C1739" s="4"/>
      <c r="D1739" s="4" t="str">
        <f>VLOOKUP($J1739,ASBVs!$A$2:$D$411,4,FALSE)</f>
        <v>221115</v>
      </c>
      <c r="E1739" s="4"/>
      <c r="F1739" s="4" t="str">
        <f>VLOOKUP($J1739,ASBVs!$A$2:$H$411,8,FALSE)</f>
        <v>Twin</v>
      </c>
      <c r="G1739" s="29" t="str">
        <f>VLOOKUP($J1739,ASBVs!$A$2:$AF$411,32,FALSE)</f>
        <v xml:space="preserve"> </v>
      </c>
      <c r="H1739" s="30"/>
      <c r="I1739" s="5" t="s">
        <v>3100</v>
      </c>
      <c r="J1739" s="6">
        <v>194</v>
      </c>
    </row>
    <row r="1740" spans="2:10" ht="13.35" customHeight="1">
      <c r="B1740" s="7" t="s">
        <v>3101</v>
      </c>
      <c r="C1740" s="19" t="str">
        <f>VLOOKUP($J1739,ASBVs!$A$2:$F$411,6,FALSE)</f>
        <v>200234</v>
      </c>
      <c r="D1740" s="20"/>
      <c r="E1740" s="20"/>
      <c r="F1740" s="7" t="s">
        <v>3102</v>
      </c>
      <c r="G1740" s="21">
        <f>VLOOKUP($J1739,ASBVs!$A$2:$G$411,7,FALSE)</f>
        <v>44712</v>
      </c>
      <c r="H1740" s="21"/>
      <c r="I1740" s="21"/>
      <c r="J1740" s="22"/>
    </row>
    <row r="1741" spans="2:10" ht="13.35" customHeight="1">
      <c r="B1741" s="8" t="s">
        <v>0</v>
      </c>
      <c r="C1741" s="9" t="s">
        <v>6</v>
      </c>
      <c r="D1741" s="9" t="s">
        <v>2667</v>
      </c>
      <c r="E1741" s="9" t="s">
        <v>2</v>
      </c>
      <c r="F1741" s="9" t="s">
        <v>1</v>
      </c>
      <c r="G1741" s="8" t="s">
        <v>3</v>
      </c>
      <c r="H1741" s="8" t="s">
        <v>4</v>
      </c>
      <c r="I1741" s="8" t="s">
        <v>5</v>
      </c>
      <c r="J1741" s="8" t="s">
        <v>7</v>
      </c>
    </row>
    <row r="1742" spans="2:10" ht="13.35" customHeight="1">
      <c r="B1742" s="10" t="str">
        <f>VLOOKUP($J1739,ASBVs!$A$2:$AE$411,9,FALSE)</f>
        <v>0.34</v>
      </c>
      <c r="C1742" s="10" t="str">
        <f>VLOOKUP($J1739,ASBVs!$A$2:$AE$411,11,FALSE)</f>
        <v>8.73</v>
      </c>
      <c r="D1742" s="10" t="str">
        <f>VLOOKUP($J1739,ASBVs!$A$2:$AE$411,13,FALSE)</f>
        <v>13.19</v>
      </c>
      <c r="E1742" s="10" t="str">
        <f>VLOOKUP($J1739,ASBVs!$A$2:$AE$411,17,FALSE)</f>
        <v>-0.14</v>
      </c>
      <c r="F1742" s="10" t="str">
        <f>VLOOKUP($J1739,ASBVs!$A$2:$AE$411,15,FALSE)</f>
        <v>3.32</v>
      </c>
      <c r="G1742" s="10" t="str">
        <f>VLOOKUP($J1739,ASBVs!$A$2:$AE$411,19,FALSE)</f>
        <v>3.26</v>
      </c>
      <c r="H1742" s="10" t="str">
        <f>VLOOKUP($J1739,ASBVs!$A$2:$AE$411,21,FALSE)</f>
        <v>-0.43</v>
      </c>
      <c r="I1742" s="10" t="str">
        <f>VLOOKUP($J1739,ASBVs!$A$2:$AE$411,23,FALSE)</f>
        <v>1.67</v>
      </c>
      <c r="J1742" s="10" t="str">
        <f>VLOOKUP($J1739,ASBVs!$A$2:$AE$411,25,FALSE)</f>
        <v>2.80</v>
      </c>
    </row>
    <row r="1743" spans="2:10" ht="13.35" customHeight="1">
      <c r="B1743" s="10" t="str">
        <f>VLOOKUP($J1739,ASBVs!$A$2:$AB$411,10,FALSE)</f>
        <v>61</v>
      </c>
      <c r="C1743" s="10" t="str">
        <f>VLOOKUP($J1739,ASBVs!$A$2:$AB$411,12,FALSE)</f>
        <v>64</v>
      </c>
      <c r="D1743" s="10" t="str">
        <f>VLOOKUP($J1739,ASBVs!$A$2:$AB$411,14,FALSE)</f>
        <v>62</v>
      </c>
      <c r="E1743" s="10" t="str">
        <f>VLOOKUP($J1739,ASBVs!$A$2:$AB$411,18,FALSE)</f>
        <v>64</v>
      </c>
      <c r="F1743" s="10" t="str">
        <f>VLOOKUP($J1739,ASBVs!$A$2:$AB$411,16,FALSE)</f>
        <v>66</v>
      </c>
      <c r="G1743" s="10" t="str">
        <f>VLOOKUP($J1739,ASBVs!$A$2:$AB$411,20,FALSE)</f>
        <v>57</v>
      </c>
      <c r="H1743" s="10" t="str">
        <f>VLOOKUP($J1739,ASBVs!$A$2:$AB$411,22,FALSE)</f>
        <v>49</v>
      </c>
      <c r="I1743" s="10" t="str">
        <f>VLOOKUP($J1739,ASBVs!$A$2:$AB$411,24,FALSE)</f>
        <v>47</v>
      </c>
      <c r="J1743" s="10" t="str">
        <f>VLOOKUP($J1739,ASBVs!$A$2:$AB$411,26,FALSE)</f>
        <v>52</v>
      </c>
    </row>
    <row r="1744" spans="2:10" ht="13.35" customHeight="1">
      <c r="B1744" s="11" t="s">
        <v>3103</v>
      </c>
      <c r="C1744" s="11" t="s">
        <v>3091</v>
      </c>
      <c r="D1744" s="11" t="s">
        <v>3104</v>
      </c>
      <c r="E1744" s="23" t="s">
        <v>2623</v>
      </c>
      <c r="F1744" s="23"/>
      <c r="G1744" s="24" t="s">
        <v>3105</v>
      </c>
      <c r="H1744" s="25"/>
      <c r="I1744" s="23" t="s">
        <v>3106</v>
      </c>
      <c r="J1744" s="23"/>
    </row>
    <row r="1745" spans="2:10" ht="13.35" customHeight="1">
      <c r="B1745" s="10" t="str">
        <f>VLOOKUP($J1739,ASBVs!$A$2:$AE$411,29,FALSE)</f>
        <v>2</v>
      </c>
      <c r="C1745" s="10" t="str">
        <f>VLOOKUP($J1739,ASBVs!$A$2:$AE$411,30,FALSE)</f>
        <v>1</v>
      </c>
      <c r="D1745" s="10" t="str">
        <f>VLOOKUP($J1739,ASBVs!$A$2:$AE$411,31,FALSE)</f>
        <v>1</v>
      </c>
      <c r="E1745" s="26" t="str">
        <f>VLOOKUP($J1739,ASBVs!$A$2:$B$411,2,FALSE)</f>
        <v xml:space="preserve">Dorset </v>
      </c>
      <c r="F1745" s="26"/>
      <c r="G1745" s="27" t="str">
        <f>VLOOKUP($J1739,ASBVs!$A$2:$AB$411,27,FALSE)</f>
        <v>140.91</v>
      </c>
      <c r="H1745" s="25"/>
      <c r="I1745" s="27" t="str">
        <f>VLOOKUP($J1739,ASBVs!$A$2:$AB$411,28,FALSE)</f>
        <v>146.50</v>
      </c>
      <c r="J1745" s="25"/>
    </row>
    <row r="1746" spans="2:10" ht="13.35" customHeight="1">
      <c r="B1746" s="28" t="s">
        <v>3107</v>
      </c>
      <c r="C1746" s="28"/>
      <c r="D1746" s="28"/>
      <c r="E1746" s="28"/>
      <c r="F1746" s="28"/>
      <c r="G1746" s="28"/>
      <c r="H1746" s="28" t="s">
        <v>3108</v>
      </c>
      <c r="I1746" s="28"/>
      <c r="J1746" s="28"/>
    </row>
    <row r="1748" spans="2:10" ht="13.35" customHeight="1">
      <c r="B1748" s="3" t="s">
        <v>3099</v>
      </c>
      <c r="C1748" s="4"/>
      <c r="D1748" s="4" t="str">
        <f>VLOOKUP($J1748,ASBVs!$A$2:$D$411,4,FALSE)</f>
        <v>220750</v>
      </c>
      <c r="E1748" s="4"/>
      <c r="F1748" s="4" t="str">
        <f>VLOOKUP($J1748,ASBVs!$A$2:$H$411,8,FALSE)</f>
        <v>Triplet</v>
      </c>
      <c r="G1748" s="29" t="str">
        <f>VLOOKUP($J1748,ASBVs!$A$2:$AF$411,32,FALSE)</f>
        <v>«««««</v>
      </c>
      <c r="H1748" s="30"/>
      <c r="I1748" s="5" t="s">
        <v>3100</v>
      </c>
      <c r="J1748" s="6">
        <v>195</v>
      </c>
    </row>
    <row r="1749" spans="2:10" ht="13.35" customHeight="1">
      <c r="B1749" s="7" t="s">
        <v>3101</v>
      </c>
      <c r="C1749" s="19" t="str">
        <f>VLOOKUP($J1748,ASBVs!$A$2:$F$411,6,FALSE)</f>
        <v>210870</v>
      </c>
      <c r="D1749" s="20"/>
      <c r="E1749" s="20"/>
      <c r="F1749" s="7" t="s">
        <v>3102</v>
      </c>
      <c r="G1749" s="21">
        <f>VLOOKUP($J1748,ASBVs!$A$2:$G$411,7,FALSE)</f>
        <v>44685</v>
      </c>
      <c r="H1749" s="21"/>
      <c r="I1749" s="21"/>
      <c r="J1749" s="22"/>
    </row>
    <row r="1750" spans="2:10" ht="13.35" customHeight="1">
      <c r="B1750" s="8" t="s">
        <v>0</v>
      </c>
      <c r="C1750" s="9" t="s">
        <v>6</v>
      </c>
      <c r="D1750" s="9" t="s">
        <v>2667</v>
      </c>
      <c r="E1750" s="9" t="s">
        <v>2</v>
      </c>
      <c r="F1750" s="9" t="s">
        <v>1</v>
      </c>
      <c r="G1750" s="8" t="s">
        <v>3</v>
      </c>
      <c r="H1750" s="8" t="s">
        <v>4</v>
      </c>
      <c r="I1750" s="8" t="s">
        <v>5</v>
      </c>
      <c r="J1750" s="8" t="s">
        <v>7</v>
      </c>
    </row>
    <row r="1751" spans="2:10" ht="13.35" customHeight="1">
      <c r="B1751" s="10" t="str">
        <f>VLOOKUP($J1748,ASBVs!$A$2:$AE$411,9,FALSE)</f>
        <v>0.44</v>
      </c>
      <c r="C1751" s="10" t="str">
        <f>VLOOKUP($J1748,ASBVs!$A$2:$AE$411,11,FALSE)</f>
        <v>7.00</v>
      </c>
      <c r="D1751" s="10" t="str">
        <f>VLOOKUP($J1748,ASBVs!$A$2:$AE$411,13,FALSE)</f>
        <v>10.84</v>
      </c>
      <c r="E1751" s="10" t="str">
        <f>VLOOKUP($J1748,ASBVs!$A$2:$AE$411,17,FALSE)</f>
        <v>-0.21</v>
      </c>
      <c r="F1751" s="10" t="str">
        <f>VLOOKUP($J1748,ASBVs!$A$2:$AE$411,15,FALSE)</f>
        <v>3.08</v>
      </c>
      <c r="G1751" s="10" t="str">
        <f>VLOOKUP($J1748,ASBVs!$A$2:$AE$411,19,FALSE)</f>
        <v>2.56</v>
      </c>
      <c r="H1751" s="10" t="str">
        <f>VLOOKUP($J1748,ASBVs!$A$2:$AE$411,21,FALSE)</f>
        <v>-0.03</v>
      </c>
      <c r="I1751" s="10" t="str">
        <f>VLOOKUP($J1748,ASBVs!$A$2:$AE$411,23,FALSE)</f>
        <v>-0.16</v>
      </c>
      <c r="J1751" s="10" t="str">
        <f>VLOOKUP($J1748,ASBVs!$A$2:$AE$411,25,FALSE)</f>
        <v>2.29</v>
      </c>
    </row>
    <row r="1752" spans="2:10" ht="13.35" customHeight="1">
      <c r="B1752" s="10" t="str">
        <f>VLOOKUP($J1748,ASBVs!$A$2:$AB$411,10,FALSE)</f>
        <v>61</v>
      </c>
      <c r="C1752" s="10" t="str">
        <f>VLOOKUP($J1748,ASBVs!$A$2:$AB$411,12,FALSE)</f>
        <v>65</v>
      </c>
      <c r="D1752" s="10" t="str">
        <f>VLOOKUP($J1748,ASBVs!$A$2:$AB$411,14,FALSE)</f>
        <v>65</v>
      </c>
      <c r="E1752" s="10" t="str">
        <f>VLOOKUP($J1748,ASBVs!$A$2:$AB$411,18,FALSE)</f>
        <v>65</v>
      </c>
      <c r="F1752" s="10" t="str">
        <f>VLOOKUP($J1748,ASBVs!$A$2:$AB$411,16,FALSE)</f>
        <v>67</v>
      </c>
      <c r="G1752" s="10" t="str">
        <f>VLOOKUP($J1748,ASBVs!$A$2:$AB$411,20,FALSE)</f>
        <v>56</v>
      </c>
      <c r="H1752" s="10" t="str">
        <f>VLOOKUP($J1748,ASBVs!$A$2:$AB$411,22,FALSE)</f>
        <v>48</v>
      </c>
      <c r="I1752" s="10" t="str">
        <f>VLOOKUP($J1748,ASBVs!$A$2:$AB$411,24,FALSE)</f>
        <v>48</v>
      </c>
      <c r="J1752" s="10" t="str">
        <f>VLOOKUP($J1748,ASBVs!$A$2:$AB$411,26,FALSE)</f>
        <v>51</v>
      </c>
    </row>
    <row r="1753" spans="2:10" ht="13.35" customHeight="1">
      <c r="B1753" s="11" t="s">
        <v>3103</v>
      </c>
      <c r="C1753" s="11" t="s">
        <v>3091</v>
      </c>
      <c r="D1753" s="11" t="s">
        <v>3104</v>
      </c>
      <c r="E1753" s="23" t="s">
        <v>2623</v>
      </c>
      <c r="F1753" s="23"/>
      <c r="G1753" s="24" t="s">
        <v>3105</v>
      </c>
      <c r="H1753" s="25"/>
      <c r="I1753" s="23" t="s">
        <v>3106</v>
      </c>
      <c r="J1753" s="23"/>
    </row>
    <row r="1754" spans="2:10" ht="13.35" customHeight="1">
      <c r="B1754" s="10" t="str">
        <f>VLOOKUP($J1748,ASBVs!$A$2:$AE$411,29,FALSE)</f>
        <v>2</v>
      </c>
      <c r="C1754" s="10" t="str">
        <f>VLOOKUP($J1748,ASBVs!$A$2:$AE$411,30,FALSE)</f>
        <v>3</v>
      </c>
      <c r="D1754" s="10" t="str">
        <f>VLOOKUP($J1748,ASBVs!$A$2:$AE$411,31,FALSE)</f>
        <v>2</v>
      </c>
      <c r="E1754" s="26" t="str">
        <f>VLOOKUP($J1748,ASBVs!$A$2:$B$411,2,FALSE)</f>
        <v xml:space="preserve">Dorset </v>
      </c>
      <c r="F1754" s="26"/>
      <c r="G1754" s="27" t="str">
        <f>VLOOKUP($J1748,ASBVs!$A$2:$AB$411,27,FALSE)</f>
        <v>144.68</v>
      </c>
      <c r="H1754" s="25"/>
      <c r="I1754" s="27" t="str">
        <f>VLOOKUP($J1748,ASBVs!$A$2:$AB$411,28,FALSE)</f>
        <v>145.68</v>
      </c>
      <c r="J1754" s="25"/>
    </row>
    <row r="1755" spans="2:10" ht="13.35" customHeight="1">
      <c r="B1755" s="28" t="s">
        <v>3107</v>
      </c>
      <c r="C1755" s="28"/>
      <c r="D1755" s="28"/>
      <c r="E1755" s="28"/>
      <c r="F1755" s="28"/>
      <c r="G1755" s="28"/>
      <c r="H1755" s="28" t="s">
        <v>3108</v>
      </c>
      <c r="I1755" s="28"/>
      <c r="J1755" s="28"/>
    </row>
    <row r="1757" spans="2:10" ht="13.35" customHeight="1">
      <c r="B1757" s="3" t="s">
        <v>3099</v>
      </c>
      <c r="C1757" s="4"/>
      <c r="D1757" s="4" t="str">
        <f>VLOOKUP($J1757,ASBVs!$A$2:$D$411,4,FALSE)</f>
        <v>220098</v>
      </c>
      <c r="E1757" s="4"/>
      <c r="F1757" s="4" t="str">
        <f>VLOOKUP($J1757,ASBVs!$A$2:$H$411,8,FALSE)</f>
        <v>Twin</v>
      </c>
      <c r="G1757" s="29"/>
      <c r="H1757" s="30"/>
      <c r="I1757" s="5" t="s">
        <v>3100</v>
      </c>
      <c r="J1757" s="6">
        <v>196</v>
      </c>
    </row>
    <row r="1758" spans="2:10" ht="13.35" customHeight="1">
      <c r="B1758" s="7" t="s">
        <v>3101</v>
      </c>
      <c r="C1758" s="19" t="str">
        <f>VLOOKUP($J1757,ASBVs!$A$2:$F$411,6,FALSE)</f>
        <v>210037</v>
      </c>
      <c r="D1758" s="20"/>
      <c r="E1758" s="20"/>
      <c r="F1758" s="7" t="s">
        <v>3102</v>
      </c>
      <c r="G1758" s="21">
        <f>VLOOKUP($J1757,ASBVs!$A$2:$G$411,7,FALSE)</f>
        <v>44677</v>
      </c>
      <c r="H1758" s="21"/>
      <c r="I1758" s="21"/>
      <c r="J1758" s="22"/>
    </row>
    <row r="1759" spans="2:10" ht="13.35" customHeight="1">
      <c r="B1759" s="8" t="s">
        <v>0</v>
      </c>
      <c r="C1759" s="9" t="s">
        <v>6</v>
      </c>
      <c r="D1759" s="9" t="s">
        <v>2667</v>
      </c>
      <c r="E1759" s="9" t="s">
        <v>2</v>
      </c>
      <c r="F1759" s="9" t="s">
        <v>1</v>
      </c>
      <c r="G1759" s="8" t="s">
        <v>3</v>
      </c>
      <c r="H1759" s="8" t="s">
        <v>4</v>
      </c>
      <c r="I1759" s="8" t="s">
        <v>5</v>
      </c>
      <c r="J1759" s="8" t="s">
        <v>7</v>
      </c>
    </row>
    <row r="1760" spans="2:10" ht="13.35" customHeight="1">
      <c r="B1760" s="10" t="str">
        <f>VLOOKUP($J1757,ASBVs!$A$2:$AE$411,9,FALSE)</f>
        <v>0.25</v>
      </c>
      <c r="C1760" s="10" t="str">
        <f>VLOOKUP($J1757,ASBVs!$A$2:$AE$411,11,FALSE)</f>
        <v>8.50</v>
      </c>
      <c r="D1760" s="10" t="str">
        <f>VLOOKUP($J1757,ASBVs!$A$2:$AE$411,13,FALSE)</f>
        <v>12.84</v>
      </c>
      <c r="E1760" s="10" t="str">
        <f>VLOOKUP($J1757,ASBVs!$A$2:$AE$411,17,FALSE)</f>
        <v>-0.43</v>
      </c>
      <c r="F1760" s="10" t="str">
        <f>VLOOKUP($J1757,ASBVs!$A$2:$AE$411,15,FALSE)</f>
        <v>3.14</v>
      </c>
      <c r="G1760" s="10" t="str">
        <f>VLOOKUP($J1757,ASBVs!$A$2:$AE$411,19,FALSE)</f>
        <v>3.83</v>
      </c>
      <c r="H1760" s="10" t="str">
        <f>VLOOKUP($J1757,ASBVs!$A$2:$AE$411,21,FALSE)</f>
        <v>-0.50</v>
      </c>
      <c r="I1760" s="10" t="str">
        <f>VLOOKUP($J1757,ASBVs!$A$2:$AE$411,23,FALSE)</f>
        <v>2.15</v>
      </c>
      <c r="J1760" s="10" t="str">
        <f>VLOOKUP($J1757,ASBVs!$A$2:$AE$411,25,FALSE)</f>
        <v>2.63</v>
      </c>
    </row>
    <row r="1761" spans="2:10" ht="13.35" customHeight="1">
      <c r="B1761" s="10" t="str">
        <f>VLOOKUP($J1757,ASBVs!$A$2:$AB$411,10,FALSE)</f>
        <v>60</v>
      </c>
      <c r="C1761" s="10" t="str">
        <f>VLOOKUP($J1757,ASBVs!$A$2:$AB$411,12,FALSE)</f>
        <v>64</v>
      </c>
      <c r="D1761" s="10" t="str">
        <f>VLOOKUP($J1757,ASBVs!$A$2:$AB$411,14,FALSE)</f>
        <v>65</v>
      </c>
      <c r="E1761" s="10" t="str">
        <f>VLOOKUP($J1757,ASBVs!$A$2:$AB$411,18,FALSE)</f>
        <v>65</v>
      </c>
      <c r="F1761" s="10" t="str">
        <f>VLOOKUP($J1757,ASBVs!$A$2:$AB$411,16,FALSE)</f>
        <v>68</v>
      </c>
      <c r="G1761" s="10" t="str">
        <f>VLOOKUP($J1757,ASBVs!$A$2:$AB$411,20,FALSE)</f>
        <v>55</v>
      </c>
      <c r="H1761" s="10" t="str">
        <f>VLOOKUP($J1757,ASBVs!$A$2:$AB$411,22,FALSE)</f>
        <v>46</v>
      </c>
      <c r="I1761" s="10" t="str">
        <f>VLOOKUP($J1757,ASBVs!$A$2:$AB$411,24,FALSE)</f>
        <v>45</v>
      </c>
      <c r="J1761" s="10" t="str">
        <f>VLOOKUP($J1757,ASBVs!$A$2:$AB$411,26,FALSE)</f>
        <v>51</v>
      </c>
    </row>
    <row r="1762" spans="2:10" ht="13.35" customHeight="1">
      <c r="B1762" s="11" t="s">
        <v>3103</v>
      </c>
      <c r="C1762" s="11" t="s">
        <v>3091</v>
      </c>
      <c r="D1762" s="11" t="s">
        <v>3104</v>
      </c>
      <c r="E1762" s="23" t="s">
        <v>2623</v>
      </c>
      <c r="F1762" s="23"/>
      <c r="G1762" s="24" t="s">
        <v>3105</v>
      </c>
      <c r="H1762" s="25"/>
      <c r="I1762" s="23" t="s">
        <v>3106</v>
      </c>
      <c r="J1762" s="23"/>
    </row>
    <row r="1763" spans="2:10" ht="13.35" customHeight="1">
      <c r="B1763" s="10" t="str">
        <f>VLOOKUP($J1757,ASBVs!$A$2:$AE$411,29,FALSE)</f>
        <v>2</v>
      </c>
      <c r="C1763" s="10" t="str">
        <f>VLOOKUP($J1757,ASBVs!$A$2:$AE$411,30,FALSE)</f>
        <v>2</v>
      </c>
      <c r="D1763" s="10" t="str">
        <f>VLOOKUP($J1757,ASBVs!$A$2:$AE$411,31,FALSE)</f>
        <v>3</v>
      </c>
      <c r="E1763" s="26" t="str">
        <f>VLOOKUP($J1757,ASBVs!$A$2:$B$411,2,FALSE)</f>
        <v xml:space="preserve">Dorset </v>
      </c>
      <c r="F1763" s="26"/>
      <c r="G1763" s="27" t="str">
        <f>VLOOKUP($J1757,ASBVs!$A$2:$AB$411,27,FALSE)</f>
        <v>139.24</v>
      </c>
      <c r="H1763" s="25"/>
      <c r="I1763" s="27" t="str">
        <f>VLOOKUP($J1757,ASBVs!$A$2:$AB$411,28,FALSE)</f>
        <v>145.51</v>
      </c>
      <c r="J1763" s="25"/>
    </row>
    <row r="1764" spans="2:10" ht="13.35" customHeight="1">
      <c r="B1764" s="28" t="s">
        <v>3107</v>
      </c>
      <c r="C1764" s="28"/>
      <c r="D1764" s="28"/>
      <c r="E1764" s="28"/>
      <c r="F1764" s="28"/>
      <c r="G1764" s="28"/>
      <c r="H1764" s="28" t="s">
        <v>3108</v>
      </c>
      <c r="I1764" s="28"/>
      <c r="J1764" s="28"/>
    </row>
    <row r="1766" spans="2:10" ht="13.35" customHeight="1">
      <c r="B1766" s="3" t="s">
        <v>3099</v>
      </c>
      <c r="C1766" s="4"/>
      <c r="D1766" s="4" t="str">
        <f>VLOOKUP($J1766,ASBVs!$A$2:$D$411,4,FALSE)</f>
        <v>221207</v>
      </c>
      <c r="E1766" s="4"/>
      <c r="F1766" s="4" t="str">
        <f>VLOOKUP($J1766,ASBVs!$A$2:$H$411,8,FALSE)</f>
        <v>Twin</v>
      </c>
      <c r="G1766" s="29" t="str">
        <f>VLOOKUP($J1766,ASBVs!$A$2:$AF$411,32,FALSE)</f>
        <v>«««««</v>
      </c>
      <c r="H1766" s="30"/>
      <c r="I1766" s="5" t="s">
        <v>3100</v>
      </c>
      <c r="J1766" s="6">
        <v>197</v>
      </c>
    </row>
    <row r="1767" spans="2:10" ht="13.35" customHeight="1">
      <c r="B1767" s="7" t="s">
        <v>3101</v>
      </c>
      <c r="C1767" s="19" t="str">
        <f>VLOOKUP($J1766,ASBVs!$A$2:$F$411,6,FALSE)</f>
        <v>210870</v>
      </c>
      <c r="D1767" s="20"/>
      <c r="E1767" s="20"/>
      <c r="F1767" s="7" t="s">
        <v>3102</v>
      </c>
      <c r="G1767" s="21">
        <f>VLOOKUP($J1766,ASBVs!$A$2:$G$411,7,FALSE)</f>
        <v>44719</v>
      </c>
      <c r="H1767" s="21"/>
      <c r="I1767" s="21"/>
      <c r="J1767" s="22"/>
    </row>
    <row r="1768" spans="2:10" ht="13.35" customHeight="1">
      <c r="B1768" s="8" t="s">
        <v>0</v>
      </c>
      <c r="C1768" s="9" t="s">
        <v>6</v>
      </c>
      <c r="D1768" s="9" t="s">
        <v>2667</v>
      </c>
      <c r="E1768" s="9" t="s">
        <v>2</v>
      </c>
      <c r="F1768" s="9" t="s">
        <v>1</v>
      </c>
      <c r="G1768" s="8" t="s">
        <v>3</v>
      </c>
      <c r="H1768" s="8" t="s">
        <v>4</v>
      </c>
      <c r="I1768" s="8" t="s">
        <v>5</v>
      </c>
      <c r="J1768" s="8" t="s">
        <v>7</v>
      </c>
    </row>
    <row r="1769" spans="2:10" ht="13.35" customHeight="1">
      <c r="B1769" s="10" t="str">
        <f>VLOOKUP($J1766,ASBVs!$A$2:$AE$411,9,FALSE)</f>
        <v>0.69</v>
      </c>
      <c r="C1769" s="10" t="str">
        <f>VLOOKUP($J1766,ASBVs!$A$2:$AE$411,11,FALSE)</f>
        <v>9.30</v>
      </c>
      <c r="D1769" s="10" t="str">
        <f>VLOOKUP($J1766,ASBVs!$A$2:$AE$411,13,FALSE)</f>
        <v>13.04</v>
      </c>
      <c r="E1769" s="10" t="str">
        <f>VLOOKUP($J1766,ASBVs!$A$2:$AE$411,17,FALSE)</f>
        <v>-1.13</v>
      </c>
      <c r="F1769" s="10" t="str">
        <f>VLOOKUP($J1766,ASBVs!$A$2:$AE$411,15,FALSE)</f>
        <v>2.11</v>
      </c>
      <c r="G1769" s="10" t="str">
        <f>VLOOKUP($J1766,ASBVs!$A$2:$AE$411,19,FALSE)</f>
        <v>3.46</v>
      </c>
      <c r="H1769" s="10" t="str">
        <f>VLOOKUP($J1766,ASBVs!$A$2:$AE$411,21,FALSE)</f>
        <v>-0.01</v>
      </c>
      <c r="I1769" s="10" t="str">
        <f>VLOOKUP($J1766,ASBVs!$A$2:$AE$411,23,FALSE)</f>
        <v>1.20</v>
      </c>
      <c r="J1769" s="10" t="str">
        <f>VLOOKUP($J1766,ASBVs!$A$2:$AE$411,25,FALSE)</f>
        <v>1.88</v>
      </c>
    </row>
    <row r="1770" spans="2:10" ht="13.35" customHeight="1">
      <c r="B1770" s="10" t="str">
        <f>VLOOKUP($J1766,ASBVs!$A$2:$AB$411,10,FALSE)</f>
        <v>62</v>
      </c>
      <c r="C1770" s="10" t="str">
        <f>VLOOKUP($J1766,ASBVs!$A$2:$AB$411,12,FALSE)</f>
        <v>65</v>
      </c>
      <c r="D1770" s="10" t="str">
        <f>VLOOKUP($J1766,ASBVs!$A$2:$AB$411,14,FALSE)</f>
        <v>64</v>
      </c>
      <c r="E1770" s="10" t="str">
        <f>VLOOKUP($J1766,ASBVs!$A$2:$AB$411,18,FALSE)</f>
        <v>64</v>
      </c>
      <c r="F1770" s="10" t="str">
        <f>VLOOKUP($J1766,ASBVs!$A$2:$AB$411,16,FALSE)</f>
        <v>66</v>
      </c>
      <c r="G1770" s="10" t="str">
        <f>VLOOKUP($J1766,ASBVs!$A$2:$AB$411,20,FALSE)</f>
        <v>58</v>
      </c>
      <c r="H1770" s="10" t="str">
        <f>VLOOKUP($J1766,ASBVs!$A$2:$AB$411,22,FALSE)</f>
        <v>53</v>
      </c>
      <c r="I1770" s="10" t="str">
        <f>VLOOKUP($J1766,ASBVs!$A$2:$AB$411,24,FALSE)</f>
        <v>53</v>
      </c>
      <c r="J1770" s="10" t="str">
        <f>VLOOKUP($J1766,ASBVs!$A$2:$AB$411,26,FALSE)</f>
        <v>56</v>
      </c>
    </row>
    <row r="1771" spans="2:10" ht="13.35" customHeight="1">
      <c r="B1771" s="11" t="s">
        <v>3103</v>
      </c>
      <c r="C1771" s="11" t="s">
        <v>3091</v>
      </c>
      <c r="D1771" s="11" t="s">
        <v>3104</v>
      </c>
      <c r="E1771" s="23" t="s">
        <v>2623</v>
      </c>
      <c r="F1771" s="23"/>
      <c r="G1771" s="24" t="s">
        <v>3105</v>
      </c>
      <c r="H1771" s="25"/>
      <c r="I1771" s="23" t="s">
        <v>3106</v>
      </c>
      <c r="J1771" s="23"/>
    </row>
    <row r="1772" spans="2:10" ht="13.35" customHeight="1">
      <c r="B1772" s="10" t="str">
        <f>VLOOKUP($J1766,ASBVs!$A$2:$AE$411,29,FALSE)</f>
        <v>2</v>
      </c>
      <c r="C1772" s="10" t="str">
        <f>VLOOKUP($J1766,ASBVs!$A$2:$AE$411,30,FALSE)</f>
        <v>2</v>
      </c>
      <c r="D1772" s="10" t="str">
        <f>VLOOKUP($J1766,ASBVs!$A$2:$AE$411,31,FALSE)</f>
        <v>2</v>
      </c>
      <c r="E1772" s="26" t="str">
        <f>VLOOKUP($J1766,ASBVs!$A$2:$B$411,2,FALSE)</f>
        <v xml:space="preserve">Dorset </v>
      </c>
      <c r="F1772" s="26"/>
      <c r="G1772" s="27" t="str">
        <f>VLOOKUP($J1766,ASBVs!$A$2:$AB$411,27,FALSE)</f>
        <v>144.60</v>
      </c>
      <c r="H1772" s="25"/>
      <c r="I1772" s="27" t="str">
        <f>VLOOKUP($J1766,ASBVs!$A$2:$AB$411,28,FALSE)</f>
        <v>145.43</v>
      </c>
      <c r="J1772" s="25"/>
    </row>
    <row r="1773" spans="2:10" ht="13.35" customHeight="1">
      <c r="B1773" s="28" t="s">
        <v>3107</v>
      </c>
      <c r="C1773" s="28"/>
      <c r="D1773" s="28"/>
      <c r="E1773" s="28"/>
      <c r="F1773" s="28"/>
      <c r="G1773" s="28"/>
      <c r="H1773" s="28" t="s">
        <v>3108</v>
      </c>
      <c r="I1773" s="28"/>
      <c r="J1773" s="28"/>
    </row>
    <row r="1775" spans="2:10" ht="13.35" customHeight="1">
      <c r="B1775" s="3" t="s">
        <v>3099</v>
      </c>
      <c r="C1775" s="4"/>
      <c r="D1775" s="4" t="str">
        <f>VLOOKUP($J1775,ASBVs!$A$2:$D$411,4,FALSE)</f>
        <v>220421</v>
      </c>
      <c r="E1775" s="4"/>
      <c r="F1775" s="4" t="str">
        <f>VLOOKUP($J1775,ASBVs!$A$2:$H$411,8,FALSE)</f>
        <v>Twin</v>
      </c>
      <c r="G1775" s="29" t="str">
        <f>VLOOKUP($J1775,ASBVs!$A$2:$AF$411,32,FALSE)</f>
        <v>«««««</v>
      </c>
      <c r="H1775" s="30"/>
      <c r="I1775" s="5" t="s">
        <v>3100</v>
      </c>
      <c r="J1775" s="6">
        <v>198</v>
      </c>
    </row>
    <row r="1776" spans="2:10" ht="13.35" customHeight="1">
      <c r="B1776" s="7" t="s">
        <v>3101</v>
      </c>
      <c r="C1776" s="19" t="str">
        <f>VLOOKUP($J1775,ASBVs!$A$2:$F$411,6,FALSE)</f>
        <v>210781</v>
      </c>
      <c r="D1776" s="20"/>
      <c r="E1776" s="20"/>
      <c r="F1776" s="7" t="s">
        <v>3102</v>
      </c>
      <c r="G1776" s="21">
        <f>VLOOKUP($J1775,ASBVs!$A$2:$G$411,7,FALSE)</f>
        <v>44681</v>
      </c>
      <c r="H1776" s="21"/>
      <c r="I1776" s="21"/>
      <c r="J1776" s="22"/>
    </row>
    <row r="1777" spans="2:10" ht="13.35" customHeight="1">
      <c r="B1777" s="8" t="s">
        <v>0</v>
      </c>
      <c r="C1777" s="9" t="s">
        <v>6</v>
      </c>
      <c r="D1777" s="9" t="s">
        <v>2667</v>
      </c>
      <c r="E1777" s="9" t="s">
        <v>2</v>
      </c>
      <c r="F1777" s="9" t="s">
        <v>1</v>
      </c>
      <c r="G1777" s="8" t="s">
        <v>3</v>
      </c>
      <c r="H1777" s="8" t="s">
        <v>4</v>
      </c>
      <c r="I1777" s="8" t="s">
        <v>5</v>
      </c>
      <c r="J1777" s="8" t="s">
        <v>7</v>
      </c>
    </row>
    <row r="1778" spans="2:10" ht="13.35" customHeight="1">
      <c r="B1778" s="10" t="str">
        <f>VLOOKUP($J1775,ASBVs!$A$2:$AE$411,9,FALSE)</f>
        <v>0.37</v>
      </c>
      <c r="C1778" s="10" t="str">
        <f>VLOOKUP($J1775,ASBVs!$A$2:$AE$411,11,FALSE)</f>
        <v>7.90</v>
      </c>
      <c r="D1778" s="10" t="str">
        <f>VLOOKUP($J1775,ASBVs!$A$2:$AE$411,13,FALSE)</f>
        <v>12.15</v>
      </c>
      <c r="E1778" s="10" t="str">
        <f>VLOOKUP($J1775,ASBVs!$A$2:$AE$411,17,FALSE)</f>
        <v>0.18</v>
      </c>
      <c r="F1778" s="10" t="str">
        <f>VLOOKUP($J1775,ASBVs!$A$2:$AE$411,15,FALSE)</f>
        <v>3.15</v>
      </c>
      <c r="G1778" s="10" t="str">
        <f>VLOOKUP($J1775,ASBVs!$A$2:$AE$411,19,FALSE)</f>
        <v>2.50</v>
      </c>
      <c r="H1778" s="10" t="str">
        <f>VLOOKUP($J1775,ASBVs!$A$2:$AE$411,21,FALSE)</f>
        <v>-0.12</v>
      </c>
      <c r="I1778" s="10" t="str">
        <f>VLOOKUP($J1775,ASBVs!$A$2:$AE$411,23,FALSE)</f>
        <v>-0.47</v>
      </c>
      <c r="J1778" s="10" t="str">
        <f>VLOOKUP($J1775,ASBVs!$A$2:$AE$411,25,FALSE)</f>
        <v>2.41</v>
      </c>
    </row>
    <row r="1779" spans="2:10" ht="13.35" customHeight="1">
      <c r="B1779" s="10" t="str">
        <f>VLOOKUP($J1775,ASBVs!$A$2:$AB$411,10,FALSE)</f>
        <v>60</v>
      </c>
      <c r="C1779" s="10" t="str">
        <f>VLOOKUP($J1775,ASBVs!$A$2:$AB$411,12,FALSE)</f>
        <v>65</v>
      </c>
      <c r="D1779" s="10" t="str">
        <f>VLOOKUP($J1775,ASBVs!$A$2:$AB$411,14,FALSE)</f>
        <v>65</v>
      </c>
      <c r="E1779" s="10" t="str">
        <f>VLOOKUP($J1775,ASBVs!$A$2:$AB$411,18,FALSE)</f>
        <v>65</v>
      </c>
      <c r="F1779" s="10" t="str">
        <f>VLOOKUP($J1775,ASBVs!$A$2:$AB$411,16,FALSE)</f>
        <v>68</v>
      </c>
      <c r="G1779" s="10" t="str">
        <f>VLOOKUP($J1775,ASBVs!$A$2:$AB$411,20,FALSE)</f>
        <v>55</v>
      </c>
      <c r="H1779" s="10" t="str">
        <f>VLOOKUP($J1775,ASBVs!$A$2:$AB$411,22,FALSE)</f>
        <v>46</v>
      </c>
      <c r="I1779" s="10" t="str">
        <f>VLOOKUP($J1775,ASBVs!$A$2:$AB$411,24,FALSE)</f>
        <v>45</v>
      </c>
      <c r="J1779" s="10" t="str">
        <f>VLOOKUP($J1775,ASBVs!$A$2:$AB$411,26,FALSE)</f>
        <v>51</v>
      </c>
    </row>
    <row r="1780" spans="2:10" ht="13.35" customHeight="1">
      <c r="B1780" s="11" t="s">
        <v>3103</v>
      </c>
      <c r="C1780" s="11" t="s">
        <v>3091</v>
      </c>
      <c r="D1780" s="11" t="s">
        <v>3104</v>
      </c>
      <c r="E1780" s="23" t="s">
        <v>2623</v>
      </c>
      <c r="F1780" s="23"/>
      <c r="G1780" s="24" t="s">
        <v>3105</v>
      </c>
      <c r="H1780" s="25"/>
      <c r="I1780" s="23" t="s">
        <v>3106</v>
      </c>
      <c r="J1780" s="23"/>
    </row>
    <row r="1781" spans="2:10" ht="13.35" customHeight="1">
      <c r="B1781" s="10" t="str">
        <f>VLOOKUP($J1775,ASBVs!$A$2:$AE$411,29,FALSE)</f>
        <v>1</v>
      </c>
      <c r="C1781" s="10" t="str">
        <f>VLOOKUP($J1775,ASBVs!$A$2:$AE$411,30,FALSE)</f>
        <v>1</v>
      </c>
      <c r="D1781" s="10" t="str">
        <f>VLOOKUP($J1775,ASBVs!$A$2:$AE$411,31,FALSE)</f>
        <v>2</v>
      </c>
      <c r="E1781" s="26" t="str">
        <f>VLOOKUP($J1775,ASBVs!$A$2:$B$411,2,FALSE)</f>
        <v xml:space="preserve">Dorset </v>
      </c>
      <c r="F1781" s="26"/>
      <c r="G1781" s="27" t="str">
        <f>VLOOKUP($J1775,ASBVs!$A$2:$AB$411,27,FALSE)</f>
        <v>143.11</v>
      </c>
      <c r="H1781" s="25"/>
      <c r="I1781" s="27" t="str">
        <f>VLOOKUP($J1775,ASBVs!$A$2:$AB$411,28,FALSE)</f>
        <v>145.16</v>
      </c>
      <c r="J1781" s="25"/>
    </row>
    <row r="1782" spans="2:10" ht="13.35" customHeight="1">
      <c r="B1782" s="28" t="s">
        <v>3107</v>
      </c>
      <c r="C1782" s="28"/>
      <c r="D1782" s="28"/>
      <c r="E1782" s="28"/>
      <c r="F1782" s="28"/>
      <c r="G1782" s="28"/>
      <c r="H1782" s="28" t="s">
        <v>3108</v>
      </c>
      <c r="I1782" s="28"/>
      <c r="J1782" s="28"/>
    </row>
    <row r="1784" spans="2:10" ht="13.35" customHeight="1">
      <c r="B1784" s="3" t="s">
        <v>3099</v>
      </c>
      <c r="C1784" s="4"/>
      <c r="D1784" s="4" t="str">
        <f>VLOOKUP($J1784,ASBVs!$A$2:$D$411,4,FALSE)</f>
        <v>220399</v>
      </c>
      <c r="E1784" s="4"/>
      <c r="F1784" s="4" t="str">
        <f>VLOOKUP($J1784,ASBVs!$A$2:$H$411,8,FALSE)</f>
        <v>Twin</v>
      </c>
      <c r="G1784" s="29" t="str">
        <f>VLOOKUP($J1784,ASBVs!$A$2:$AF$411,32,FALSE)</f>
        <v>«««««</v>
      </c>
      <c r="H1784" s="30"/>
      <c r="I1784" s="5" t="s">
        <v>3100</v>
      </c>
      <c r="J1784" s="6">
        <v>199</v>
      </c>
    </row>
    <row r="1785" spans="2:10" ht="13.35" customHeight="1">
      <c r="B1785" s="7" t="s">
        <v>3101</v>
      </c>
      <c r="C1785" s="19" t="str">
        <f>VLOOKUP($J1784,ASBVs!$A$2:$F$411,6,FALSE)</f>
        <v>210714</v>
      </c>
      <c r="D1785" s="20"/>
      <c r="E1785" s="20"/>
      <c r="F1785" s="7" t="s">
        <v>3102</v>
      </c>
      <c r="G1785" s="21">
        <f>VLOOKUP($J1784,ASBVs!$A$2:$G$411,7,FALSE)</f>
        <v>44681</v>
      </c>
      <c r="H1785" s="21"/>
      <c r="I1785" s="21"/>
      <c r="J1785" s="22"/>
    </row>
    <row r="1786" spans="2:10" ht="13.35" customHeight="1">
      <c r="B1786" s="8" t="s">
        <v>0</v>
      </c>
      <c r="C1786" s="9" t="s">
        <v>6</v>
      </c>
      <c r="D1786" s="9" t="s">
        <v>2667</v>
      </c>
      <c r="E1786" s="9" t="s">
        <v>2</v>
      </c>
      <c r="F1786" s="9" t="s">
        <v>1</v>
      </c>
      <c r="G1786" s="8" t="s">
        <v>3</v>
      </c>
      <c r="H1786" s="8" t="s">
        <v>4</v>
      </c>
      <c r="I1786" s="8" t="s">
        <v>5</v>
      </c>
      <c r="J1786" s="8" t="s">
        <v>7</v>
      </c>
    </row>
    <row r="1787" spans="2:10" ht="13.35" customHeight="1">
      <c r="B1787" s="10" t="str">
        <f>VLOOKUP($J1784,ASBVs!$A$2:$AE$411,9,FALSE)</f>
        <v>0.45</v>
      </c>
      <c r="C1787" s="10" t="str">
        <f>VLOOKUP($J1784,ASBVs!$A$2:$AE$411,11,FALSE)</f>
        <v>10.26</v>
      </c>
      <c r="D1787" s="10" t="str">
        <f>VLOOKUP($J1784,ASBVs!$A$2:$AE$411,13,FALSE)</f>
        <v>15.25</v>
      </c>
      <c r="E1787" s="10" t="str">
        <f>VLOOKUP($J1784,ASBVs!$A$2:$AE$411,17,FALSE)</f>
        <v>0.08</v>
      </c>
      <c r="F1787" s="10" t="str">
        <f>VLOOKUP($J1784,ASBVs!$A$2:$AE$411,15,FALSE)</f>
        <v>2.16</v>
      </c>
      <c r="G1787" s="10" t="str">
        <f>VLOOKUP($J1784,ASBVs!$A$2:$AE$411,19,FALSE)</f>
        <v>2.47</v>
      </c>
      <c r="H1787" s="10" t="str">
        <f>VLOOKUP($J1784,ASBVs!$A$2:$AE$411,21,FALSE)</f>
        <v>0.29</v>
      </c>
      <c r="I1787" s="10" t="str">
        <f>VLOOKUP($J1784,ASBVs!$A$2:$AE$411,23,FALSE)</f>
        <v>0.01</v>
      </c>
      <c r="J1787" s="10" t="str">
        <f>VLOOKUP($J1784,ASBVs!$A$2:$AE$411,25,FALSE)</f>
        <v>2.09</v>
      </c>
    </row>
    <row r="1788" spans="2:10" ht="13.35" customHeight="1">
      <c r="B1788" s="10" t="str">
        <f>VLOOKUP($J1784,ASBVs!$A$2:$AB$411,10,FALSE)</f>
        <v>62</v>
      </c>
      <c r="C1788" s="10" t="str">
        <f>VLOOKUP($J1784,ASBVs!$A$2:$AB$411,12,FALSE)</f>
        <v>66</v>
      </c>
      <c r="D1788" s="10" t="str">
        <f>VLOOKUP($J1784,ASBVs!$A$2:$AB$411,14,FALSE)</f>
        <v>66</v>
      </c>
      <c r="E1788" s="10" t="str">
        <f>VLOOKUP($J1784,ASBVs!$A$2:$AB$411,18,FALSE)</f>
        <v>66</v>
      </c>
      <c r="F1788" s="10" t="str">
        <f>VLOOKUP($J1784,ASBVs!$A$2:$AB$411,16,FALSE)</f>
        <v>68</v>
      </c>
      <c r="G1788" s="10" t="str">
        <f>VLOOKUP($J1784,ASBVs!$A$2:$AB$411,20,FALSE)</f>
        <v>57</v>
      </c>
      <c r="H1788" s="10" t="str">
        <f>VLOOKUP($J1784,ASBVs!$A$2:$AB$411,22,FALSE)</f>
        <v>48</v>
      </c>
      <c r="I1788" s="10" t="str">
        <f>VLOOKUP($J1784,ASBVs!$A$2:$AB$411,24,FALSE)</f>
        <v>48</v>
      </c>
      <c r="J1788" s="10" t="str">
        <f>VLOOKUP($J1784,ASBVs!$A$2:$AB$411,26,FALSE)</f>
        <v>53</v>
      </c>
    </row>
    <row r="1789" spans="2:10" ht="13.35" customHeight="1">
      <c r="B1789" s="11" t="s">
        <v>3103</v>
      </c>
      <c r="C1789" s="11" t="s">
        <v>3091</v>
      </c>
      <c r="D1789" s="11" t="s">
        <v>3104</v>
      </c>
      <c r="E1789" s="23" t="s">
        <v>2623</v>
      </c>
      <c r="F1789" s="23"/>
      <c r="G1789" s="24" t="s">
        <v>3105</v>
      </c>
      <c r="H1789" s="25"/>
      <c r="I1789" s="23" t="s">
        <v>3106</v>
      </c>
      <c r="J1789" s="23"/>
    </row>
    <row r="1790" spans="2:10" ht="13.35" customHeight="1">
      <c r="B1790" s="10" t="str">
        <f>VLOOKUP($J1784,ASBVs!$A$2:$AE$411,29,FALSE)</f>
        <v>2</v>
      </c>
      <c r="C1790" s="10" t="str">
        <f>VLOOKUP($J1784,ASBVs!$A$2:$AE$411,30,FALSE)</f>
        <v>2</v>
      </c>
      <c r="D1790" s="10" t="str">
        <f>VLOOKUP($J1784,ASBVs!$A$2:$AE$411,31,FALSE)</f>
        <v>1</v>
      </c>
      <c r="E1790" s="26" t="str">
        <f>VLOOKUP($J1784,ASBVs!$A$2:$B$411,2,FALSE)</f>
        <v xml:space="preserve">Dorset </v>
      </c>
      <c r="F1790" s="26"/>
      <c r="G1790" s="27" t="str">
        <f>VLOOKUP($J1784,ASBVs!$A$2:$AB$411,27,FALSE)</f>
        <v>147.10</v>
      </c>
      <c r="H1790" s="25"/>
      <c r="I1790" s="27" t="str">
        <f>VLOOKUP($J1784,ASBVs!$A$2:$AB$411,28,FALSE)</f>
        <v>144.82</v>
      </c>
      <c r="J1790" s="25"/>
    </row>
    <row r="1791" spans="2:10" ht="13.35" customHeight="1">
      <c r="B1791" s="28" t="s">
        <v>3107</v>
      </c>
      <c r="C1791" s="28"/>
      <c r="D1791" s="28"/>
      <c r="E1791" s="28"/>
      <c r="F1791" s="28"/>
      <c r="G1791" s="28"/>
      <c r="H1791" s="28" t="s">
        <v>3108</v>
      </c>
      <c r="I1791" s="28"/>
      <c r="J1791" s="28"/>
    </row>
    <row r="1793" spans="2:10" ht="13.35" customHeight="1">
      <c r="B1793" s="3" t="s">
        <v>3099</v>
      </c>
      <c r="C1793" s="4"/>
      <c r="D1793" s="4" t="str">
        <f>VLOOKUP($J1793,ASBVs!$A$2:$D$411,4,FALSE)</f>
        <v>220859</v>
      </c>
      <c r="E1793" s="4"/>
      <c r="F1793" s="4" t="str">
        <f>VLOOKUP($J1793,ASBVs!$A$2:$H$411,8,FALSE)</f>
        <v>Twin</v>
      </c>
      <c r="G1793" s="29" t="str">
        <f>VLOOKUP($J1793,ASBVs!$A$2:$AF$411,32,FALSE)</f>
        <v>«««««</v>
      </c>
      <c r="H1793" s="30"/>
      <c r="I1793" s="5" t="s">
        <v>3100</v>
      </c>
      <c r="J1793" s="6">
        <v>200</v>
      </c>
    </row>
    <row r="1794" spans="2:10" ht="13.35" customHeight="1">
      <c r="B1794" s="7" t="s">
        <v>3101</v>
      </c>
      <c r="C1794" s="19" t="str">
        <f>VLOOKUP($J1793,ASBVs!$A$2:$F$411,6,FALSE)</f>
        <v>201283</v>
      </c>
      <c r="D1794" s="20"/>
      <c r="E1794" s="20"/>
      <c r="F1794" s="7" t="s">
        <v>3102</v>
      </c>
      <c r="G1794" s="21">
        <f>VLOOKUP($J1793,ASBVs!$A$2:$G$411,7,FALSE)</f>
        <v>44696</v>
      </c>
      <c r="H1794" s="21"/>
      <c r="I1794" s="21"/>
      <c r="J1794" s="22"/>
    </row>
    <row r="1795" spans="2:10" ht="13.35" customHeight="1">
      <c r="B1795" s="8" t="s">
        <v>0</v>
      </c>
      <c r="C1795" s="9" t="s">
        <v>6</v>
      </c>
      <c r="D1795" s="9" t="s">
        <v>2667</v>
      </c>
      <c r="E1795" s="9" t="s">
        <v>2</v>
      </c>
      <c r="F1795" s="9" t="s">
        <v>1</v>
      </c>
      <c r="G1795" s="8" t="s">
        <v>3</v>
      </c>
      <c r="H1795" s="8" t="s">
        <v>4</v>
      </c>
      <c r="I1795" s="8" t="s">
        <v>5</v>
      </c>
      <c r="J1795" s="8" t="s">
        <v>7</v>
      </c>
    </row>
    <row r="1796" spans="2:10" ht="13.35" customHeight="1">
      <c r="B1796" s="10" t="str">
        <f>VLOOKUP($J1793,ASBVs!$A$2:$AE$411,9,FALSE)</f>
        <v>0.44</v>
      </c>
      <c r="C1796" s="10" t="str">
        <f>VLOOKUP($J1793,ASBVs!$A$2:$AE$411,11,FALSE)</f>
        <v>8.19</v>
      </c>
      <c r="D1796" s="10" t="str">
        <f>VLOOKUP($J1793,ASBVs!$A$2:$AE$411,13,FALSE)</f>
        <v>11.91</v>
      </c>
      <c r="E1796" s="10" t="str">
        <f>VLOOKUP($J1793,ASBVs!$A$2:$AE$411,17,FALSE)</f>
        <v>0.18</v>
      </c>
      <c r="F1796" s="10" t="str">
        <f>VLOOKUP($J1793,ASBVs!$A$2:$AE$411,15,FALSE)</f>
        <v>3.50</v>
      </c>
      <c r="G1796" s="10" t="str">
        <f>VLOOKUP($J1793,ASBVs!$A$2:$AE$411,19,FALSE)</f>
        <v>3.09</v>
      </c>
      <c r="H1796" s="10" t="str">
        <f>VLOOKUP($J1793,ASBVs!$A$2:$AE$411,21,FALSE)</f>
        <v>-0.18</v>
      </c>
      <c r="I1796" s="10" t="str">
        <f>VLOOKUP($J1793,ASBVs!$A$2:$AE$411,23,FALSE)</f>
        <v>0.84</v>
      </c>
      <c r="J1796" s="10" t="str">
        <f>VLOOKUP($J1793,ASBVs!$A$2:$AE$411,25,FALSE)</f>
        <v>2.38</v>
      </c>
    </row>
    <row r="1797" spans="2:10" ht="13.35" customHeight="1">
      <c r="B1797" s="10" t="str">
        <f>VLOOKUP($J1793,ASBVs!$A$2:$AB$411,10,FALSE)</f>
        <v>62</v>
      </c>
      <c r="C1797" s="10" t="str">
        <f>VLOOKUP($J1793,ASBVs!$A$2:$AB$411,12,FALSE)</f>
        <v>65</v>
      </c>
      <c r="D1797" s="10" t="str">
        <f>VLOOKUP($J1793,ASBVs!$A$2:$AB$411,14,FALSE)</f>
        <v>62</v>
      </c>
      <c r="E1797" s="10" t="str">
        <f>VLOOKUP($J1793,ASBVs!$A$2:$AB$411,18,FALSE)</f>
        <v>64</v>
      </c>
      <c r="F1797" s="10" t="str">
        <f>VLOOKUP($J1793,ASBVs!$A$2:$AB$411,16,FALSE)</f>
        <v>66</v>
      </c>
      <c r="G1797" s="10" t="str">
        <f>VLOOKUP($J1793,ASBVs!$A$2:$AB$411,20,FALSE)</f>
        <v>57</v>
      </c>
      <c r="H1797" s="10" t="str">
        <f>VLOOKUP($J1793,ASBVs!$A$2:$AB$411,22,FALSE)</f>
        <v>46</v>
      </c>
      <c r="I1797" s="10" t="str">
        <f>VLOOKUP($J1793,ASBVs!$A$2:$AB$411,24,FALSE)</f>
        <v>45</v>
      </c>
      <c r="J1797" s="10" t="str">
        <f>VLOOKUP($J1793,ASBVs!$A$2:$AB$411,26,FALSE)</f>
        <v>50</v>
      </c>
    </row>
    <row r="1798" spans="2:10" ht="13.35" customHeight="1">
      <c r="B1798" s="11" t="s">
        <v>3103</v>
      </c>
      <c r="C1798" s="11" t="s">
        <v>3091</v>
      </c>
      <c r="D1798" s="11" t="s">
        <v>3104</v>
      </c>
      <c r="E1798" s="23" t="s">
        <v>2623</v>
      </c>
      <c r="F1798" s="23"/>
      <c r="G1798" s="24" t="s">
        <v>3105</v>
      </c>
      <c r="H1798" s="25"/>
      <c r="I1798" s="23" t="s">
        <v>3106</v>
      </c>
      <c r="J1798" s="23"/>
    </row>
    <row r="1799" spans="2:10" ht="13.35" customHeight="1">
      <c r="B1799" s="10" t="str">
        <f>VLOOKUP($J1793,ASBVs!$A$2:$AE$411,29,FALSE)</f>
        <v>3</v>
      </c>
      <c r="C1799" s="10" t="str">
        <f>VLOOKUP($J1793,ASBVs!$A$2:$AE$411,30,FALSE)</f>
        <v>3</v>
      </c>
      <c r="D1799" s="10" t="str">
        <f>VLOOKUP($J1793,ASBVs!$A$2:$AE$411,31,FALSE)</f>
        <v>3</v>
      </c>
      <c r="E1799" s="26" t="str">
        <f>VLOOKUP($J1793,ASBVs!$A$2:$B$411,2,FALSE)</f>
        <v>Tradie - Coloured</v>
      </c>
      <c r="F1799" s="26"/>
      <c r="G1799" s="27" t="str">
        <f>VLOOKUP($J1793,ASBVs!$A$2:$AB$411,27,FALSE)</f>
        <v>138.56</v>
      </c>
      <c r="H1799" s="25"/>
      <c r="I1799" s="27" t="str">
        <f>VLOOKUP($J1793,ASBVs!$A$2:$AB$411,28,FALSE)</f>
        <v>141.25</v>
      </c>
      <c r="J1799" s="25"/>
    </row>
    <row r="1800" spans="2:10" ht="13.35" customHeight="1">
      <c r="B1800" s="28" t="s">
        <v>3107</v>
      </c>
      <c r="C1800" s="28"/>
      <c r="D1800" s="28"/>
      <c r="E1800" s="28"/>
      <c r="F1800" s="28"/>
      <c r="G1800" s="28"/>
      <c r="H1800" s="28" t="s">
        <v>3108</v>
      </c>
      <c r="I1800" s="28"/>
      <c r="J1800" s="28"/>
    </row>
    <row r="1802" spans="2:10" ht="13.35" customHeight="1">
      <c r="B1802" s="3" t="s">
        <v>3099</v>
      </c>
      <c r="C1802" s="4"/>
      <c r="D1802" s="4" t="str">
        <f>VLOOKUP($J1802,ASBVs!$A$2:$D$411,4,FALSE)</f>
        <v>220639</v>
      </c>
      <c r="E1802" s="4"/>
      <c r="F1802" s="4" t="str">
        <f>VLOOKUP($J1802,ASBVs!$A$2:$H$411,8,FALSE)</f>
        <v>Twin</v>
      </c>
      <c r="G1802" s="29" t="str">
        <f>VLOOKUP($J1802,ASBVs!$A$2:$AF$411,32,FALSE)</f>
        <v>«««««</v>
      </c>
      <c r="H1802" s="30"/>
      <c r="I1802" s="5" t="s">
        <v>3100</v>
      </c>
      <c r="J1802" s="6">
        <v>201</v>
      </c>
    </row>
    <row r="1803" spans="2:10" ht="13.35" customHeight="1">
      <c r="B1803" s="7" t="s">
        <v>3101</v>
      </c>
      <c r="C1803" s="19" t="str">
        <f>VLOOKUP($J1802,ASBVs!$A$2:$F$411,6,FALSE)</f>
        <v>201283</v>
      </c>
      <c r="D1803" s="20"/>
      <c r="E1803" s="20"/>
      <c r="F1803" s="7" t="s">
        <v>3102</v>
      </c>
      <c r="G1803" s="21">
        <f>VLOOKUP($J1802,ASBVs!$A$2:$G$411,7,FALSE)</f>
        <v>44683</v>
      </c>
      <c r="H1803" s="21"/>
      <c r="I1803" s="21"/>
      <c r="J1803" s="22"/>
    </row>
    <row r="1804" spans="2:10" ht="13.35" customHeight="1">
      <c r="B1804" s="8" t="s">
        <v>0</v>
      </c>
      <c r="C1804" s="9" t="s">
        <v>6</v>
      </c>
      <c r="D1804" s="9" t="s">
        <v>2667</v>
      </c>
      <c r="E1804" s="9" t="s">
        <v>2</v>
      </c>
      <c r="F1804" s="9" t="s">
        <v>1</v>
      </c>
      <c r="G1804" s="8" t="s">
        <v>3</v>
      </c>
      <c r="H1804" s="8" t="s">
        <v>4</v>
      </c>
      <c r="I1804" s="8" t="s">
        <v>5</v>
      </c>
      <c r="J1804" s="8" t="s">
        <v>7</v>
      </c>
    </row>
    <row r="1805" spans="2:10" ht="13.35" customHeight="1">
      <c r="B1805" s="10" t="str">
        <f>VLOOKUP($J1802,ASBVs!$A$2:$AE$411,9,FALSE)</f>
        <v>0.36</v>
      </c>
      <c r="C1805" s="10" t="str">
        <f>VLOOKUP($J1802,ASBVs!$A$2:$AE$411,11,FALSE)</f>
        <v>9.07</v>
      </c>
      <c r="D1805" s="10" t="str">
        <f>VLOOKUP($J1802,ASBVs!$A$2:$AE$411,13,FALSE)</f>
        <v>13.37</v>
      </c>
      <c r="E1805" s="10" t="str">
        <f>VLOOKUP($J1802,ASBVs!$A$2:$AE$411,17,FALSE)</f>
        <v>0.29</v>
      </c>
      <c r="F1805" s="10" t="str">
        <f>VLOOKUP($J1802,ASBVs!$A$2:$AE$411,15,FALSE)</f>
        <v>2.98</v>
      </c>
      <c r="G1805" s="10" t="str">
        <f>VLOOKUP($J1802,ASBVs!$A$2:$AE$411,19,FALSE)</f>
        <v>2.86</v>
      </c>
      <c r="H1805" s="10" t="str">
        <f>VLOOKUP($J1802,ASBVs!$A$2:$AE$411,21,FALSE)</f>
        <v>0.14</v>
      </c>
      <c r="I1805" s="10" t="str">
        <f>VLOOKUP($J1802,ASBVs!$A$2:$AE$411,23,FALSE)</f>
        <v>0.22</v>
      </c>
      <c r="J1805" s="10" t="str">
        <f>VLOOKUP($J1802,ASBVs!$A$2:$AE$411,25,FALSE)</f>
        <v>2.35</v>
      </c>
    </row>
    <row r="1806" spans="2:10" ht="13.35" customHeight="1">
      <c r="B1806" s="10" t="str">
        <f>VLOOKUP($J1802,ASBVs!$A$2:$AB$411,10,FALSE)</f>
        <v>62</v>
      </c>
      <c r="C1806" s="10" t="str">
        <f>VLOOKUP($J1802,ASBVs!$A$2:$AB$411,12,FALSE)</f>
        <v>66</v>
      </c>
      <c r="D1806" s="10" t="str">
        <f>VLOOKUP($J1802,ASBVs!$A$2:$AB$411,14,FALSE)</f>
        <v>67</v>
      </c>
      <c r="E1806" s="10" t="str">
        <f>VLOOKUP($J1802,ASBVs!$A$2:$AB$411,18,FALSE)</f>
        <v>67</v>
      </c>
      <c r="F1806" s="10" t="str">
        <f>VLOOKUP($J1802,ASBVs!$A$2:$AB$411,16,FALSE)</f>
        <v>69</v>
      </c>
      <c r="G1806" s="10" t="str">
        <f>VLOOKUP($J1802,ASBVs!$A$2:$AB$411,20,FALSE)</f>
        <v>56</v>
      </c>
      <c r="H1806" s="10" t="str">
        <f>VLOOKUP($J1802,ASBVs!$A$2:$AB$411,22,FALSE)</f>
        <v>47</v>
      </c>
      <c r="I1806" s="10" t="str">
        <f>VLOOKUP($J1802,ASBVs!$A$2:$AB$411,24,FALSE)</f>
        <v>46</v>
      </c>
      <c r="J1806" s="10" t="str">
        <f>VLOOKUP($J1802,ASBVs!$A$2:$AB$411,26,FALSE)</f>
        <v>52</v>
      </c>
    </row>
    <row r="1807" spans="2:10" ht="13.35" customHeight="1">
      <c r="B1807" s="11" t="s">
        <v>3103</v>
      </c>
      <c r="C1807" s="11" t="s">
        <v>3091</v>
      </c>
      <c r="D1807" s="11" t="s">
        <v>3104</v>
      </c>
      <c r="E1807" s="23" t="s">
        <v>2623</v>
      </c>
      <c r="F1807" s="23"/>
      <c r="G1807" s="24" t="s">
        <v>3105</v>
      </c>
      <c r="H1807" s="25"/>
      <c r="I1807" s="23" t="s">
        <v>3106</v>
      </c>
      <c r="J1807" s="23"/>
    </row>
    <row r="1808" spans="2:10" ht="13.35" customHeight="1">
      <c r="B1808" s="10" t="str">
        <f>VLOOKUP($J1802,ASBVs!$A$2:$AE$411,29,FALSE)</f>
        <v>1</v>
      </c>
      <c r="C1808" s="10" t="str">
        <f>VLOOKUP($J1802,ASBVs!$A$2:$AE$411,30,FALSE)</f>
        <v>2</v>
      </c>
      <c r="D1808" s="10" t="str">
        <f>VLOOKUP($J1802,ASBVs!$A$2:$AE$411,31,FALSE)</f>
        <v>2</v>
      </c>
      <c r="E1808" s="26" t="str">
        <f>VLOOKUP($J1802,ASBVs!$A$2:$B$411,2,FALSE)</f>
        <v>Tradie - Coloured</v>
      </c>
      <c r="F1808" s="26"/>
      <c r="G1808" s="27" t="str">
        <f>VLOOKUP($J1802,ASBVs!$A$2:$AB$411,27,FALSE)</f>
        <v>144.69</v>
      </c>
      <c r="H1808" s="25"/>
      <c r="I1808" s="27" t="str">
        <f>VLOOKUP($J1802,ASBVs!$A$2:$AB$411,28,FALSE)</f>
        <v>143.89</v>
      </c>
      <c r="J1808" s="25"/>
    </row>
    <row r="1809" spans="2:10" ht="13.35" customHeight="1">
      <c r="B1809" s="28" t="s">
        <v>3107</v>
      </c>
      <c r="C1809" s="28"/>
      <c r="D1809" s="28"/>
      <c r="E1809" s="28"/>
      <c r="F1809" s="28"/>
      <c r="G1809" s="28"/>
      <c r="H1809" s="28" t="s">
        <v>3108</v>
      </c>
      <c r="I1809" s="28"/>
      <c r="J1809" s="28"/>
    </row>
    <row r="1811" spans="2:10" ht="13.35" customHeight="1">
      <c r="B1811" s="3" t="s">
        <v>3099</v>
      </c>
      <c r="C1811" s="4"/>
      <c r="D1811" s="4" t="str">
        <f>VLOOKUP($J1811,ASBVs!$A$2:$D$411,4,FALSE)</f>
        <v>221342</v>
      </c>
      <c r="E1811" s="4"/>
      <c r="F1811" s="4" t="str">
        <f>VLOOKUP($J1811,ASBVs!$A$2:$H$411,8,FALSE)</f>
        <v>Twin</v>
      </c>
      <c r="G1811" s="29" t="str">
        <f>VLOOKUP($J1811,ASBVs!$A$2:$AF$411,32,FALSE)</f>
        <v xml:space="preserve"> </v>
      </c>
      <c r="H1811" s="30"/>
      <c r="I1811" s="5" t="s">
        <v>3100</v>
      </c>
      <c r="J1811" s="6">
        <v>202</v>
      </c>
    </row>
    <row r="1812" spans="2:10" ht="13.35" customHeight="1">
      <c r="B1812" s="7" t="s">
        <v>3101</v>
      </c>
      <c r="C1812" s="19" t="str">
        <f>VLOOKUP($J1811,ASBVs!$A$2:$F$411,6,FALSE)</f>
        <v>211437</v>
      </c>
      <c r="D1812" s="20"/>
      <c r="E1812" s="20"/>
      <c r="F1812" s="7" t="s">
        <v>3102</v>
      </c>
      <c r="G1812" s="21">
        <f>VLOOKUP($J1811,ASBVs!$A$2:$G$411,7,FALSE)</f>
        <v>44733</v>
      </c>
      <c r="H1812" s="21"/>
      <c r="I1812" s="21"/>
      <c r="J1812" s="22"/>
    </row>
    <row r="1813" spans="2:10" ht="13.35" customHeight="1">
      <c r="B1813" s="8" t="s">
        <v>0</v>
      </c>
      <c r="C1813" s="9" t="s">
        <v>6</v>
      </c>
      <c r="D1813" s="9" t="s">
        <v>2667</v>
      </c>
      <c r="E1813" s="9" t="s">
        <v>2</v>
      </c>
      <c r="F1813" s="9" t="s">
        <v>1</v>
      </c>
      <c r="G1813" s="8" t="s">
        <v>3</v>
      </c>
      <c r="H1813" s="8" t="s">
        <v>4</v>
      </c>
      <c r="I1813" s="8" t="s">
        <v>5</v>
      </c>
      <c r="J1813" s="8" t="s">
        <v>7</v>
      </c>
    </row>
    <row r="1814" spans="2:10" ht="13.35" customHeight="1">
      <c r="B1814" s="10" t="str">
        <f>VLOOKUP($J1811,ASBVs!$A$2:$AE$411,9,FALSE)</f>
        <v>0.48</v>
      </c>
      <c r="C1814" s="10" t="str">
        <f>VLOOKUP($J1811,ASBVs!$A$2:$AE$411,11,FALSE)</f>
        <v>10.31</v>
      </c>
      <c r="D1814" s="10" t="str">
        <f>VLOOKUP($J1811,ASBVs!$A$2:$AE$411,13,FALSE)</f>
        <v>15.38</v>
      </c>
      <c r="E1814" s="10" t="str">
        <f>VLOOKUP($J1811,ASBVs!$A$2:$AE$411,17,FALSE)</f>
        <v>0.54</v>
      </c>
      <c r="F1814" s="10" t="str">
        <f>VLOOKUP($J1811,ASBVs!$A$2:$AE$411,15,FALSE)</f>
        <v>2.44</v>
      </c>
      <c r="G1814" s="10" t="str">
        <f>VLOOKUP($J1811,ASBVs!$A$2:$AE$411,19,FALSE)</f>
        <v>2.34</v>
      </c>
      <c r="H1814" s="10" t="str">
        <f>VLOOKUP($J1811,ASBVs!$A$2:$AE$411,21,FALSE)</f>
        <v>-0.21</v>
      </c>
      <c r="I1814" s="10" t="str">
        <f>VLOOKUP($J1811,ASBVs!$A$2:$AE$411,23,FALSE)</f>
        <v>2.60</v>
      </c>
      <c r="J1814" s="10" t="str">
        <f>VLOOKUP($J1811,ASBVs!$A$2:$AE$411,25,FALSE)</f>
        <v>2.54</v>
      </c>
    </row>
    <row r="1815" spans="2:10" ht="13.35" customHeight="1">
      <c r="B1815" s="10" t="str">
        <f>VLOOKUP($J1811,ASBVs!$A$2:$AB$411,10,FALSE)</f>
        <v>55</v>
      </c>
      <c r="C1815" s="10" t="str">
        <f>VLOOKUP($J1811,ASBVs!$A$2:$AB$411,12,FALSE)</f>
        <v>58</v>
      </c>
      <c r="D1815" s="10" t="str">
        <f>VLOOKUP($J1811,ASBVs!$A$2:$AB$411,14,FALSE)</f>
        <v>55</v>
      </c>
      <c r="E1815" s="10" t="str">
        <f>VLOOKUP($J1811,ASBVs!$A$2:$AB$411,18,FALSE)</f>
        <v>57</v>
      </c>
      <c r="F1815" s="10" t="str">
        <f>VLOOKUP($J1811,ASBVs!$A$2:$AB$411,16,FALSE)</f>
        <v>60</v>
      </c>
      <c r="G1815" s="10" t="str">
        <f>VLOOKUP($J1811,ASBVs!$A$2:$AB$411,20,FALSE)</f>
        <v>50</v>
      </c>
      <c r="H1815" s="10" t="str">
        <f>VLOOKUP($J1811,ASBVs!$A$2:$AB$411,22,FALSE)</f>
        <v>41</v>
      </c>
      <c r="I1815" s="10" t="str">
        <f>VLOOKUP($J1811,ASBVs!$A$2:$AB$411,24,FALSE)</f>
        <v>40</v>
      </c>
      <c r="J1815" s="10" t="str">
        <f>VLOOKUP($J1811,ASBVs!$A$2:$AB$411,26,FALSE)</f>
        <v>42</v>
      </c>
    </row>
    <row r="1816" spans="2:10" ht="13.35" customHeight="1">
      <c r="B1816" s="11" t="s">
        <v>3103</v>
      </c>
      <c r="C1816" s="11" t="s">
        <v>3091</v>
      </c>
      <c r="D1816" s="11" t="s">
        <v>3104</v>
      </c>
      <c r="E1816" s="23" t="s">
        <v>2623</v>
      </c>
      <c r="F1816" s="23"/>
      <c r="G1816" s="24" t="s">
        <v>3105</v>
      </c>
      <c r="H1816" s="25"/>
      <c r="I1816" s="23" t="s">
        <v>3106</v>
      </c>
      <c r="J1816" s="23"/>
    </row>
    <row r="1817" spans="2:10" ht="13.35" customHeight="1">
      <c r="B1817" s="10" t="str">
        <f>VLOOKUP($J1811,ASBVs!$A$2:$AE$411,29,FALSE)</f>
        <v>2</v>
      </c>
      <c r="C1817" s="10" t="str">
        <f>VLOOKUP($J1811,ASBVs!$A$2:$AE$411,30,FALSE)</f>
        <v>2</v>
      </c>
      <c r="D1817" s="10" t="str">
        <f>VLOOKUP($J1811,ASBVs!$A$2:$AE$411,31,FALSE)</f>
        <v>3</v>
      </c>
      <c r="E1817" s="26" t="str">
        <f>VLOOKUP($J1811,ASBVs!$A$2:$B$411,2,FALSE)</f>
        <v>Tradie - Coloured</v>
      </c>
      <c r="F1817" s="26"/>
      <c r="G1817" s="27" t="str">
        <f>VLOOKUP($J1811,ASBVs!$A$2:$AB$411,27,FALSE)</f>
        <v>136.83</v>
      </c>
      <c r="H1817" s="25"/>
      <c r="I1817" s="27" t="str">
        <f>VLOOKUP($J1811,ASBVs!$A$2:$AB$411,28,FALSE)</f>
        <v>140.20</v>
      </c>
      <c r="J1817" s="25"/>
    </row>
    <row r="1818" spans="2:10" ht="13.35" customHeight="1">
      <c r="B1818" s="28" t="s">
        <v>3107</v>
      </c>
      <c r="C1818" s="28"/>
      <c r="D1818" s="28"/>
      <c r="E1818" s="28"/>
      <c r="F1818" s="28"/>
      <c r="G1818" s="28"/>
      <c r="H1818" s="28" t="s">
        <v>3108</v>
      </c>
      <c r="I1818" s="28"/>
      <c r="J1818" s="28"/>
    </row>
    <row r="1820" spans="2:10" ht="13.35" customHeight="1">
      <c r="B1820" s="3" t="s">
        <v>3099</v>
      </c>
      <c r="C1820" s="4"/>
      <c r="D1820" s="4" t="str">
        <f>VLOOKUP($J1820,ASBVs!$A$2:$D$411,4,FALSE)</f>
        <v>221276</v>
      </c>
      <c r="E1820" s="4"/>
      <c r="F1820" s="4" t="str">
        <f>VLOOKUP($J1820,ASBVs!$A$2:$H$411,8,FALSE)</f>
        <v>Twin</v>
      </c>
      <c r="G1820" s="29" t="str">
        <f>VLOOKUP($J1820,ASBVs!$A$2:$AF$411,32,FALSE)</f>
        <v>«««««</v>
      </c>
      <c r="H1820" s="30"/>
      <c r="I1820" s="5" t="s">
        <v>3100</v>
      </c>
      <c r="J1820" s="6">
        <v>203</v>
      </c>
    </row>
    <row r="1821" spans="2:10" ht="13.35" customHeight="1">
      <c r="B1821" s="7" t="s">
        <v>3101</v>
      </c>
      <c r="C1821" s="19" t="str">
        <f>VLOOKUP($J1820,ASBVs!$A$2:$F$411,6,FALSE)</f>
        <v>201492</v>
      </c>
      <c r="D1821" s="20"/>
      <c r="E1821" s="20"/>
      <c r="F1821" s="7" t="s">
        <v>3102</v>
      </c>
      <c r="G1821" s="21">
        <f>VLOOKUP($J1820,ASBVs!$A$2:$G$411,7,FALSE)</f>
        <v>44729</v>
      </c>
      <c r="H1821" s="21"/>
      <c r="I1821" s="21"/>
      <c r="J1821" s="22"/>
    </row>
    <row r="1822" spans="2:10" ht="13.35" customHeight="1">
      <c r="B1822" s="8" t="s">
        <v>0</v>
      </c>
      <c r="C1822" s="9" t="s">
        <v>6</v>
      </c>
      <c r="D1822" s="9" t="s">
        <v>2667</v>
      </c>
      <c r="E1822" s="9" t="s">
        <v>2</v>
      </c>
      <c r="F1822" s="9" t="s">
        <v>1</v>
      </c>
      <c r="G1822" s="8" t="s">
        <v>3</v>
      </c>
      <c r="H1822" s="8" t="s">
        <v>4</v>
      </c>
      <c r="I1822" s="8" t="s">
        <v>5</v>
      </c>
      <c r="J1822" s="8" t="s">
        <v>7</v>
      </c>
    </row>
    <row r="1823" spans="2:10" ht="13.35" customHeight="1">
      <c r="B1823" s="10" t="str">
        <f>VLOOKUP($J1820,ASBVs!$A$2:$AE$411,9,FALSE)</f>
        <v>0.36</v>
      </c>
      <c r="C1823" s="10" t="str">
        <f>VLOOKUP($J1820,ASBVs!$A$2:$AE$411,11,FALSE)</f>
        <v>8.66</v>
      </c>
      <c r="D1823" s="10" t="str">
        <f>VLOOKUP($J1820,ASBVs!$A$2:$AE$411,13,FALSE)</f>
        <v>12.84</v>
      </c>
      <c r="E1823" s="10" t="str">
        <f>VLOOKUP($J1820,ASBVs!$A$2:$AE$411,17,FALSE)</f>
        <v>0.02</v>
      </c>
      <c r="F1823" s="10" t="str">
        <f>VLOOKUP($J1820,ASBVs!$A$2:$AE$411,15,FALSE)</f>
        <v>1.37</v>
      </c>
      <c r="G1823" s="10" t="str">
        <f>VLOOKUP($J1820,ASBVs!$A$2:$AE$411,19,FALSE)</f>
        <v>1.82</v>
      </c>
      <c r="H1823" s="10" t="str">
        <f>VLOOKUP($J1820,ASBVs!$A$2:$AE$411,21,FALSE)</f>
        <v>-0.09</v>
      </c>
      <c r="I1823" s="10" t="str">
        <f>VLOOKUP($J1820,ASBVs!$A$2:$AE$411,23,FALSE)</f>
        <v>2.19</v>
      </c>
      <c r="J1823" s="10" t="str">
        <f>VLOOKUP($J1820,ASBVs!$A$2:$AE$411,25,FALSE)</f>
        <v>1.97</v>
      </c>
    </row>
    <row r="1824" spans="2:10" ht="13.35" customHeight="1">
      <c r="B1824" s="10" t="str">
        <f>VLOOKUP($J1820,ASBVs!$A$2:$AB$411,10,FALSE)</f>
        <v>62</v>
      </c>
      <c r="C1824" s="10" t="str">
        <f>VLOOKUP($J1820,ASBVs!$A$2:$AB$411,12,FALSE)</f>
        <v>64</v>
      </c>
      <c r="D1824" s="10" t="str">
        <f>VLOOKUP($J1820,ASBVs!$A$2:$AB$411,14,FALSE)</f>
        <v>61</v>
      </c>
      <c r="E1824" s="10" t="str">
        <f>VLOOKUP($J1820,ASBVs!$A$2:$AB$411,18,FALSE)</f>
        <v>62</v>
      </c>
      <c r="F1824" s="10" t="str">
        <f>VLOOKUP($J1820,ASBVs!$A$2:$AB$411,16,FALSE)</f>
        <v>65</v>
      </c>
      <c r="G1824" s="10" t="str">
        <f>VLOOKUP($J1820,ASBVs!$A$2:$AB$411,20,FALSE)</f>
        <v>56</v>
      </c>
      <c r="H1824" s="10" t="str">
        <f>VLOOKUP($J1820,ASBVs!$A$2:$AB$411,22,FALSE)</f>
        <v>41</v>
      </c>
      <c r="I1824" s="10" t="str">
        <f>VLOOKUP($J1820,ASBVs!$A$2:$AB$411,24,FALSE)</f>
        <v>40</v>
      </c>
      <c r="J1824" s="10" t="str">
        <f>VLOOKUP($J1820,ASBVs!$A$2:$AB$411,26,FALSE)</f>
        <v>46</v>
      </c>
    </row>
    <row r="1825" spans="2:10" ht="13.35" customHeight="1">
      <c r="B1825" s="11" t="s">
        <v>3103</v>
      </c>
      <c r="C1825" s="11" t="s">
        <v>3091</v>
      </c>
      <c r="D1825" s="11" t="s">
        <v>3104</v>
      </c>
      <c r="E1825" s="23" t="s">
        <v>2623</v>
      </c>
      <c r="F1825" s="23"/>
      <c r="G1825" s="24" t="s">
        <v>3105</v>
      </c>
      <c r="H1825" s="25"/>
      <c r="I1825" s="23" t="s">
        <v>3106</v>
      </c>
      <c r="J1825" s="23"/>
    </row>
    <row r="1826" spans="2:10" ht="13.35" customHeight="1">
      <c r="B1826" s="10" t="str">
        <f>VLOOKUP($J1820,ASBVs!$A$2:$AE$411,29,FALSE)</f>
        <v>2</v>
      </c>
      <c r="C1826" s="10" t="str">
        <f>VLOOKUP($J1820,ASBVs!$A$2:$AE$411,30,FALSE)</f>
        <v>3</v>
      </c>
      <c r="D1826" s="10" t="str">
        <f>VLOOKUP($J1820,ASBVs!$A$2:$AE$411,31,FALSE)</f>
        <v>2</v>
      </c>
      <c r="E1826" s="26" t="str">
        <f>VLOOKUP($J1820,ASBVs!$A$2:$B$411,2,FALSE)</f>
        <v>Tradie - Coloured</v>
      </c>
      <c r="F1826" s="26"/>
      <c r="G1826" s="27" t="str">
        <f>VLOOKUP($J1820,ASBVs!$A$2:$AB$411,27,FALSE)</f>
        <v>130.90</v>
      </c>
      <c r="H1826" s="25"/>
      <c r="I1826" s="27" t="str">
        <f>VLOOKUP($J1820,ASBVs!$A$2:$AB$411,28,FALSE)</f>
        <v>132.66</v>
      </c>
      <c r="J1826" s="25"/>
    </row>
    <row r="1827" spans="2:10" ht="13.35" customHeight="1">
      <c r="B1827" s="28" t="s">
        <v>3107</v>
      </c>
      <c r="C1827" s="28"/>
      <c r="D1827" s="28"/>
      <c r="E1827" s="28"/>
      <c r="F1827" s="28"/>
      <c r="G1827" s="28"/>
      <c r="H1827" s="28" t="s">
        <v>3108</v>
      </c>
      <c r="I1827" s="28"/>
      <c r="J1827" s="28"/>
    </row>
    <row r="1829" spans="2:10" ht="13.35" customHeight="1">
      <c r="B1829" s="3" t="s">
        <v>3099</v>
      </c>
      <c r="C1829" s="4"/>
      <c r="D1829" s="4" t="str">
        <f>VLOOKUP($J1829,ASBVs!$A$2:$D$411,4,FALSE)</f>
        <v>220899</v>
      </c>
      <c r="E1829" s="4"/>
      <c r="F1829" s="4" t="str">
        <f>VLOOKUP($J1829,ASBVs!$A$2:$H$411,8,FALSE)</f>
        <v>Twin</v>
      </c>
      <c r="G1829" s="29" t="str">
        <f>VLOOKUP($J1829,ASBVs!$A$2:$AF$411,32,FALSE)</f>
        <v>«««««</v>
      </c>
      <c r="H1829" s="30"/>
      <c r="I1829" s="5" t="s">
        <v>3100</v>
      </c>
      <c r="J1829" s="6">
        <v>204</v>
      </c>
    </row>
    <row r="1830" spans="2:10" ht="13.35" customHeight="1">
      <c r="B1830" s="7" t="s">
        <v>3101</v>
      </c>
      <c r="C1830" s="19" t="str">
        <f>VLOOKUP($J1829,ASBVs!$A$2:$F$411,6,FALSE)</f>
        <v>201492</v>
      </c>
      <c r="D1830" s="20"/>
      <c r="E1830" s="20"/>
      <c r="F1830" s="7" t="s">
        <v>3102</v>
      </c>
      <c r="G1830" s="21">
        <f>VLOOKUP($J1829,ASBVs!$A$2:$G$411,7,FALSE)</f>
        <v>44698</v>
      </c>
      <c r="H1830" s="21"/>
      <c r="I1830" s="21"/>
      <c r="J1830" s="22"/>
    </row>
    <row r="1831" spans="2:10" ht="13.35" customHeight="1">
      <c r="B1831" s="8" t="s">
        <v>0</v>
      </c>
      <c r="C1831" s="9" t="s">
        <v>6</v>
      </c>
      <c r="D1831" s="9" t="s">
        <v>2667</v>
      </c>
      <c r="E1831" s="9" t="s">
        <v>2</v>
      </c>
      <c r="F1831" s="9" t="s">
        <v>1</v>
      </c>
      <c r="G1831" s="8" t="s">
        <v>3</v>
      </c>
      <c r="H1831" s="8" t="s">
        <v>4</v>
      </c>
      <c r="I1831" s="8" t="s">
        <v>5</v>
      </c>
      <c r="J1831" s="8" t="s">
        <v>7</v>
      </c>
    </row>
    <row r="1832" spans="2:10" ht="13.35" customHeight="1">
      <c r="B1832" s="10" t="str">
        <f>VLOOKUP($J1829,ASBVs!$A$2:$AE$411,9,FALSE)</f>
        <v>0.24</v>
      </c>
      <c r="C1832" s="10" t="str">
        <f>VLOOKUP($J1829,ASBVs!$A$2:$AE$411,11,FALSE)</f>
        <v>9.26</v>
      </c>
      <c r="D1832" s="10" t="str">
        <f>VLOOKUP($J1829,ASBVs!$A$2:$AE$411,13,FALSE)</f>
        <v>13.94</v>
      </c>
      <c r="E1832" s="10" t="str">
        <f>VLOOKUP($J1829,ASBVs!$A$2:$AE$411,17,FALSE)</f>
        <v>0.62</v>
      </c>
      <c r="F1832" s="10" t="str">
        <f>VLOOKUP($J1829,ASBVs!$A$2:$AE$411,15,FALSE)</f>
        <v>2.30</v>
      </c>
      <c r="G1832" s="10" t="str">
        <f>VLOOKUP($J1829,ASBVs!$A$2:$AE$411,19,FALSE)</f>
        <v>1.72</v>
      </c>
      <c r="H1832" s="10" t="str">
        <f>VLOOKUP($J1829,ASBVs!$A$2:$AE$411,21,FALSE)</f>
        <v>0.21</v>
      </c>
      <c r="I1832" s="10" t="str">
        <f>VLOOKUP($J1829,ASBVs!$A$2:$AE$411,23,FALSE)</f>
        <v>1.07</v>
      </c>
      <c r="J1832" s="10" t="str">
        <f>VLOOKUP($J1829,ASBVs!$A$2:$AE$411,25,FALSE)</f>
        <v>2.51</v>
      </c>
    </row>
    <row r="1833" spans="2:10" ht="13.35" customHeight="1">
      <c r="B1833" s="10" t="str">
        <f>VLOOKUP($J1829,ASBVs!$A$2:$AB$411,10,FALSE)</f>
        <v>62</v>
      </c>
      <c r="C1833" s="10" t="str">
        <f>VLOOKUP($J1829,ASBVs!$A$2:$AB$411,12,FALSE)</f>
        <v>65</v>
      </c>
      <c r="D1833" s="10" t="str">
        <f>VLOOKUP($J1829,ASBVs!$A$2:$AB$411,14,FALSE)</f>
        <v>62</v>
      </c>
      <c r="E1833" s="10" t="str">
        <f>VLOOKUP($J1829,ASBVs!$A$2:$AB$411,18,FALSE)</f>
        <v>63</v>
      </c>
      <c r="F1833" s="10" t="str">
        <f>VLOOKUP($J1829,ASBVs!$A$2:$AB$411,16,FALSE)</f>
        <v>66</v>
      </c>
      <c r="G1833" s="10" t="str">
        <f>VLOOKUP($J1829,ASBVs!$A$2:$AB$411,20,FALSE)</f>
        <v>57</v>
      </c>
      <c r="H1833" s="10" t="str">
        <f>VLOOKUP($J1829,ASBVs!$A$2:$AB$411,22,FALSE)</f>
        <v>45</v>
      </c>
      <c r="I1833" s="10" t="str">
        <f>VLOOKUP($J1829,ASBVs!$A$2:$AB$411,24,FALSE)</f>
        <v>43</v>
      </c>
      <c r="J1833" s="10" t="str">
        <f>VLOOKUP($J1829,ASBVs!$A$2:$AB$411,26,FALSE)</f>
        <v>48</v>
      </c>
    </row>
    <row r="1834" spans="2:10" ht="13.35" customHeight="1">
      <c r="B1834" s="11" t="s">
        <v>3103</v>
      </c>
      <c r="C1834" s="11" t="s">
        <v>3091</v>
      </c>
      <c r="D1834" s="11" t="s">
        <v>3104</v>
      </c>
      <c r="E1834" s="23" t="s">
        <v>2623</v>
      </c>
      <c r="F1834" s="23"/>
      <c r="G1834" s="24" t="s">
        <v>3105</v>
      </c>
      <c r="H1834" s="25"/>
      <c r="I1834" s="23" t="s">
        <v>3106</v>
      </c>
      <c r="J1834" s="23"/>
    </row>
    <row r="1835" spans="2:10" ht="13.35" customHeight="1">
      <c r="B1835" s="10" t="str">
        <f>VLOOKUP($J1829,ASBVs!$A$2:$AE$411,29,FALSE)</f>
        <v>2</v>
      </c>
      <c r="C1835" s="10" t="str">
        <f>VLOOKUP($J1829,ASBVs!$A$2:$AE$411,30,FALSE)</f>
        <v>2</v>
      </c>
      <c r="D1835" s="10" t="str">
        <f>VLOOKUP($J1829,ASBVs!$A$2:$AE$411,31,FALSE)</f>
        <v>1</v>
      </c>
      <c r="E1835" s="26" t="str">
        <f>VLOOKUP($J1829,ASBVs!$A$2:$B$411,2,FALSE)</f>
        <v>Tradie - Coloured</v>
      </c>
      <c r="F1835" s="26"/>
      <c r="G1835" s="27" t="str">
        <f>VLOOKUP($J1829,ASBVs!$A$2:$AB$411,27,FALSE)</f>
        <v>142.64</v>
      </c>
      <c r="H1835" s="25"/>
      <c r="I1835" s="27" t="str">
        <f>VLOOKUP($J1829,ASBVs!$A$2:$AB$411,28,FALSE)</f>
        <v>141.17</v>
      </c>
      <c r="J1835" s="25"/>
    </row>
    <row r="1836" spans="2:10" ht="13.35" customHeight="1">
      <c r="B1836" s="28" t="s">
        <v>3107</v>
      </c>
      <c r="C1836" s="28"/>
      <c r="D1836" s="28"/>
      <c r="E1836" s="28"/>
      <c r="F1836" s="28"/>
      <c r="G1836" s="28"/>
      <c r="H1836" s="28" t="s">
        <v>3108</v>
      </c>
      <c r="I1836" s="28"/>
      <c r="J1836" s="28"/>
    </row>
    <row r="1838" spans="2:10" ht="13.35" customHeight="1">
      <c r="B1838" s="3" t="s">
        <v>3099</v>
      </c>
      <c r="C1838" s="4"/>
      <c r="D1838" s="4" t="str">
        <f>VLOOKUP($J1838,ASBVs!$A$2:$D$411,4,FALSE)</f>
        <v>220604</v>
      </c>
      <c r="E1838" s="4"/>
      <c r="F1838" s="4" t="str">
        <f>VLOOKUP($J1838,ASBVs!$A$2:$H$411,8,FALSE)</f>
        <v>Triplet</v>
      </c>
      <c r="G1838" s="29" t="str">
        <f>VLOOKUP($J1838,ASBVs!$A$2:$AF$411,32,FALSE)</f>
        <v>«««««</v>
      </c>
      <c r="H1838" s="30"/>
      <c r="I1838" s="5" t="s">
        <v>3100</v>
      </c>
      <c r="J1838" s="6">
        <v>205</v>
      </c>
    </row>
    <row r="1839" spans="2:10" ht="13.35" customHeight="1">
      <c r="B1839" s="7" t="s">
        <v>3101</v>
      </c>
      <c r="C1839" s="19" t="str">
        <f>VLOOKUP($J1838,ASBVs!$A$2:$F$411,6,FALSE)</f>
        <v>201283</v>
      </c>
      <c r="D1839" s="20"/>
      <c r="E1839" s="20"/>
      <c r="F1839" s="7" t="s">
        <v>3102</v>
      </c>
      <c r="G1839" s="21">
        <f>VLOOKUP($J1838,ASBVs!$A$2:$G$411,7,FALSE)</f>
        <v>44683</v>
      </c>
      <c r="H1839" s="21"/>
      <c r="I1839" s="21"/>
      <c r="J1839" s="22"/>
    </row>
    <row r="1840" spans="2:10" ht="13.35" customHeight="1">
      <c r="B1840" s="8" t="s">
        <v>0</v>
      </c>
      <c r="C1840" s="9" t="s">
        <v>6</v>
      </c>
      <c r="D1840" s="9" t="s">
        <v>2667</v>
      </c>
      <c r="E1840" s="9" t="s">
        <v>2</v>
      </c>
      <c r="F1840" s="9" t="s">
        <v>1</v>
      </c>
      <c r="G1840" s="8" t="s">
        <v>3</v>
      </c>
      <c r="H1840" s="8" t="s">
        <v>4</v>
      </c>
      <c r="I1840" s="8" t="s">
        <v>5</v>
      </c>
      <c r="J1840" s="8" t="s">
        <v>7</v>
      </c>
    </row>
    <row r="1841" spans="2:10" ht="13.35" customHeight="1">
      <c r="B1841" s="10" t="str">
        <f>VLOOKUP($J1838,ASBVs!$A$2:$AE$411,9,FALSE)</f>
        <v>0.27</v>
      </c>
      <c r="C1841" s="10" t="str">
        <f>VLOOKUP($J1838,ASBVs!$A$2:$AE$411,11,FALSE)</f>
        <v>7.84</v>
      </c>
      <c r="D1841" s="10" t="str">
        <f>VLOOKUP($J1838,ASBVs!$A$2:$AE$411,13,FALSE)</f>
        <v>12.02</v>
      </c>
      <c r="E1841" s="10" t="str">
        <f>VLOOKUP($J1838,ASBVs!$A$2:$AE$411,17,FALSE)</f>
        <v>0.18</v>
      </c>
      <c r="F1841" s="10" t="str">
        <f>VLOOKUP($J1838,ASBVs!$A$2:$AE$411,15,FALSE)</f>
        <v>3.05</v>
      </c>
      <c r="G1841" s="10" t="str">
        <f>VLOOKUP($J1838,ASBVs!$A$2:$AE$411,19,FALSE)</f>
        <v>2.68</v>
      </c>
      <c r="H1841" s="10" t="str">
        <f>VLOOKUP($J1838,ASBVs!$A$2:$AE$411,21,FALSE)</f>
        <v>0.09</v>
      </c>
      <c r="I1841" s="10" t="str">
        <f>VLOOKUP($J1838,ASBVs!$A$2:$AE$411,23,FALSE)</f>
        <v>0.82</v>
      </c>
      <c r="J1841" s="10" t="str">
        <f>VLOOKUP($J1838,ASBVs!$A$2:$AE$411,25,FALSE)</f>
        <v>2.32</v>
      </c>
    </row>
    <row r="1842" spans="2:10" ht="13.35" customHeight="1">
      <c r="B1842" s="10" t="str">
        <f>VLOOKUP($J1838,ASBVs!$A$2:$AB$411,10,FALSE)</f>
        <v>63</v>
      </c>
      <c r="C1842" s="10" t="str">
        <f>VLOOKUP($J1838,ASBVs!$A$2:$AB$411,12,FALSE)</f>
        <v>67</v>
      </c>
      <c r="D1842" s="10" t="str">
        <f>VLOOKUP($J1838,ASBVs!$A$2:$AB$411,14,FALSE)</f>
        <v>67</v>
      </c>
      <c r="E1842" s="10" t="str">
        <f>VLOOKUP($J1838,ASBVs!$A$2:$AB$411,18,FALSE)</f>
        <v>67</v>
      </c>
      <c r="F1842" s="10" t="str">
        <f>VLOOKUP($J1838,ASBVs!$A$2:$AB$411,16,FALSE)</f>
        <v>70</v>
      </c>
      <c r="G1842" s="10" t="str">
        <f>VLOOKUP($J1838,ASBVs!$A$2:$AB$411,20,FALSE)</f>
        <v>57</v>
      </c>
      <c r="H1842" s="10" t="str">
        <f>VLOOKUP($J1838,ASBVs!$A$2:$AB$411,22,FALSE)</f>
        <v>48</v>
      </c>
      <c r="I1842" s="10" t="str">
        <f>VLOOKUP($J1838,ASBVs!$A$2:$AB$411,24,FALSE)</f>
        <v>48</v>
      </c>
      <c r="J1842" s="10" t="str">
        <f>VLOOKUP($J1838,ASBVs!$A$2:$AB$411,26,FALSE)</f>
        <v>53</v>
      </c>
    </row>
    <row r="1843" spans="2:10" ht="13.35" customHeight="1">
      <c r="B1843" s="11" t="s">
        <v>3103</v>
      </c>
      <c r="C1843" s="11" t="s">
        <v>3091</v>
      </c>
      <c r="D1843" s="11" t="s">
        <v>3104</v>
      </c>
      <c r="E1843" s="23" t="s">
        <v>2623</v>
      </c>
      <c r="F1843" s="23"/>
      <c r="G1843" s="24" t="s">
        <v>3105</v>
      </c>
      <c r="H1843" s="25"/>
      <c r="I1843" s="23" t="s">
        <v>3106</v>
      </c>
      <c r="J1843" s="23"/>
    </row>
    <row r="1844" spans="2:10" ht="13.35" customHeight="1">
      <c r="B1844" s="10" t="str">
        <f>VLOOKUP($J1838,ASBVs!$A$2:$AE$411,29,FALSE)</f>
        <v>2</v>
      </c>
      <c r="C1844" s="10" t="str">
        <f>VLOOKUP($J1838,ASBVs!$A$2:$AE$411,30,FALSE)</f>
        <v>1</v>
      </c>
      <c r="D1844" s="10" t="str">
        <f>VLOOKUP($J1838,ASBVs!$A$2:$AE$411,31,FALSE)</f>
        <v>2</v>
      </c>
      <c r="E1844" s="26" t="str">
        <f>VLOOKUP($J1838,ASBVs!$A$2:$B$411,2,FALSE)</f>
        <v>Tradie - Coloured</v>
      </c>
      <c r="F1844" s="26"/>
      <c r="G1844" s="27" t="str">
        <f>VLOOKUP($J1838,ASBVs!$A$2:$AB$411,27,FALSE)</f>
        <v>138.67</v>
      </c>
      <c r="H1844" s="25"/>
      <c r="I1844" s="27" t="str">
        <f>VLOOKUP($J1838,ASBVs!$A$2:$AB$411,28,FALSE)</f>
        <v>138.28</v>
      </c>
      <c r="J1844" s="25"/>
    </row>
    <row r="1845" spans="2:10" ht="13.35" customHeight="1">
      <c r="B1845" s="28" t="s">
        <v>3107</v>
      </c>
      <c r="C1845" s="28"/>
      <c r="D1845" s="28"/>
      <c r="E1845" s="28"/>
      <c r="F1845" s="28"/>
      <c r="G1845" s="28"/>
      <c r="H1845" s="28" t="s">
        <v>3108</v>
      </c>
      <c r="I1845" s="28"/>
      <c r="J1845" s="28"/>
    </row>
    <row r="1847" spans="2:10" ht="13.35" customHeight="1">
      <c r="B1847" s="3" t="s">
        <v>3099</v>
      </c>
      <c r="C1847" s="4"/>
      <c r="D1847" s="4" t="str">
        <f>VLOOKUP($J1847,ASBVs!$A$2:$D$411,4,FALSE)</f>
        <v>221331</v>
      </c>
      <c r="E1847" s="4"/>
      <c r="F1847" s="4" t="str">
        <f>VLOOKUP($J1847,ASBVs!$A$2:$H$411,8,FALSE)</f>
        <v>Twin</v>
      </c>
      <c r="G1847" s="29"/>
      <c r="H1847" s="30"/>
      <c r="I1847" s="5" t="s">
        <v>3100</v>
      </c>
      <c r="J1847" s="6">
        <v>206</v>
      </c>
    </row>
    <row r="1848" spans="2:10" ht="13.35" customHeight="1">
      <c r="B1848" s="7" t="s">
        <v>3101</v>
      </c>
      <c r="C1848" s="19" t="str">
        <f>VLOOKUP($J1847,ASBVs!$A$2:$F$411,6,FALSE)</f>
        <v>210890</v>
      </c>
      <c r="D1848" s="20"/>
      <c r="E1848" s="20"/>
      <c r="F1848" s="7" t="s">
        <v>3102</v>
      </c>
      <c r="G1848" s="21">
        <f>VLOOKUP($J1847,ASBVs!$A$2:$G$411,7,FALSE)</f>
        <v>44733</v>
      </c>
      <c r="H1848" s="21"/>
      <c r="I1848" s="21"/>
      <c r="J1848" s="22"/>
    </row>
    <row r="1849" spans="2:10" ht="13.35" customHeight="1">
      <c r="B1849" s="8" t="s">
        <v>0</v>
      </c>
      <c r="C1849" s="9" t="s">
        <v>6</v>
      </c>
      <c r="D1849" s="9" t="s">
        <v>2667</v>
      </c>
      <c r="E1849" s="9" t="s">
        <v>2</v>
      </c>
      <c r="F1849" s="9" t="s">
        <v>1</v>
      </c>
      <c r="G1849" s="8" t="s">
        <v>3</v>
      </c>
      <c r="H1849" s="8" t="s">
        <v>4</v>
      </c>
      <c r="I1849" s="8" t="s">
        <v>5</v>
      </c>
      <c r="J1849" s="8" t="s">
        <v>7</v>
      </c>
    </row>
    <row r="1850" spans="2:10" ht="13.35" customHeight="1">
      <c r="B1850" s="10" t="str">
        <f>VLOOKUP($J1847,ASBVs!$A$2:$AE$411,9,FALSE)</f>
        <v>0.36</v>
      </c>
      <c r="C1850" s="10" t="str">
        <f>VLOOKUP($J1847,ASBVs!$A$2:$AE$411,11,FALSE)</f>
        <v>9.70</v>
      </c>
      <c r="D1850" s="10" t="str">
        <f>VLOOKUP($J1847,ASBVs!$A$2:$AE$411,13,FALSE)</f>
        <v>14.15</v>
      </c>
      <c r="E1850" s="10" t="str">
        <f>VLOOKUP($J1847,ASBVs!$A$2:$AE$411,17,FALSE)</f>
        <v>-0.95</v>
      </c>
      <c r="F1850" s="10" t="str">
        <f>VLOOKUP($J1847,ASBVs!$A$2:$AE$411,15,FALSE)</f>
        <v>3.14</v>
      </c>
      <c r="G1850" s="10" t="str">
        <f>VLOOKUP($J1847,ASBVs!$A$2:$AE$411,19,FALSE)</f>
        <v>4.63</v>
      </c>
      <c r="H1850" s="10" t="str">
        <f>VLOOKUP($J1847,ASBVs!$A$2:$AE$411,21,FALSE)</f>
        <v>-0.71</v>
      </c>
      <c r="I1850" s="10" t="str">
        <f>VLOOKUP($J1847,ASBVs!$A$2:$AE$411,23,FALSE)</f>
        <v>3.05</v>
      </c>
      <c r="J1850" s="10" t="str">
        <f>VLOOKUP($J1847,ASBVs!$A$2:$AE$411,25,FALSE)</f>
        <v>2.50</v>
      </c>
    </row>
    <row r="1851" spans="2:10" ht="13.35" customHeight="1">
      <c r="B1851" s="10" t="str">
        <f>VLOOKUP($J1847,ASBVs!$A$2:$AB$411,10,FALSE)</f>
        <v>61</v>
      </c>
      <c r="C1851" s="10" t="str">
        <f>VLOOKUP($J1847,ASBVs!$A$2:$AB$411,12,FALSE)</f>
        <v>63</v>
      </c>
      <c r="D1851" s="10" t="str">
        <f>VLOOKUP($J1847,ASBVs!$A$2:$AB$411,14,FALSE)</f>
        <v>60</v>
      </c>
      <c r="E1851" s="10" t="str">
        <f>VLOOKUP($J1847,ASBVs!$A$2:$AB$411,18,FALSE)</f>
        <v>62</v>
      </c>
      <c r="F1851" s="10" t="str">
        <f>VLOOKUP($J1847,ASBVs!$A$2:$AB$411,16,FALSE)</f>
        <v>64</v>
      </c>
      <c r="G1851" s="10" t="str">
        <f>VLOOKUP($J1847,ASBVs!$A$2:$AB$411,20,FALSE)</f>
        <v>55</v>
      </c>
      <c r="H1851" s="10" t="str">
        <f>VLOOKUP($J1847,ASBVs!$A$2:$AB$411,22,FALSE)</f>
        <v>43</v>
      </c>
      <c r="I1851" s="10" t="str">
        <f>VLOOKUP($J1847,ASBVs!$A$2:$AB$411,24,FALSE)</f>
        <v>43</v>
      </c>
      <c r="J1851" s="10" t="str">
        <f>VLOOKUP($J1847,ASBVs!$A$2:$AB$411,26,FALSE)</f>
        <v>47</v>
      </c>
    </row>
    <row r="1852" spans="2:10" ht="13.35" customHeight="1">
      <c r="B1852" s="11" t="s">
        <v>3103</v>
      </c>
      <c r="C1852" s="11" t="s">
        <v>3091</v>
      </c>
      <c r="D1852" s="11" t="s">
        <v>3104</v>
      </c>
      <c r="E1852" s="23" t="s">
        <v>2623</v>
      </c>
      <c r="F1852" s="23"/>
      <c r="G1852" s="24" t="s">
        <v>3105</v>
      </c>
      <c r="H1852" s="25"/>
      <c r="I1852" s="23" t="s">
        <v>3106</v>
      </c>
      <c r="J1852" s="23"/>
    </row>
    <row r="1853" spans="2:10" ht="13.35" customHeight="1">
      <c r="B1853" s="10" t="str">
        <f>VLOOKUP($J1847,ASBVs!$A$2:$AE$411,29,FALSE)</f>
        <v>2</v>
      </c>
      <c r="C1853" s="10" t="str">
        <f>VLOOKUP($J1847,ASBVs!$A$2:$AE$411,30,FALSE)</f>
        <v>2</v>
      </c>
      <c r="D1853" s="10" t="str">
        <f>VLOOKUP($J1847,ASBVs!$A$2:$AE$411,31,FALSE)</f>
        <v>3</v>
      </c>
      <c r="E1853" s="26" t="str">
        <f>VLOOKUP($J1847,ASBVs!$A$2:$B$411,2,FALSE)</f>
        <v>Tradie - Coloured</v>
      </c>
      <c r="F1853" s="26"/>
      <c r="G1853" s="27" t="str">
        <f>VLOOKUP($J1847,ASBVs!$A$2:$AB$411,27,FALSE)</f>
        <v>139.52</v>
      </c>
      <c r="H1853" s="25"/>
      <c r="I1853" s="27" t="str">
        <f>VLOOKUP($J1847,ASBVs!$A$2:$AB$411,28,FALSE)</f>
        <v>148.22</v>
      </c>
      <c r="J1853" s="25"/>
    </row>
    <row r="1854" spans="2:10" ht="13.35" customHeight="1">
      <c r="B1854" s="28" t="s">
        <v>3107</v>
      </c>
      <c r="C1854" s="28"/>
      <c r="D1854" s="28"/>
      <c r="E1854" s="28"/>
      <c r="F1854" s="28"/>
      <c r="G1854" s="28"/>
      <c r="H1854" s="28" t="s">
        <v>3108</v>
      </c>
      <c r="I1854" s="28"/>
      <c r="J1854" s="28"/>
    </row>
    <row r="1856" spans="2:10" ht="13.35" customHeight="1">
      <c r="B1856" s="3" t="s">
        <v>3099</v>
      </c>
      <c r="C1856" s="4"/>
      <c r="D1856" s="4" t="str">
        <f>VLOOKUP($J1856,ASBVs!$A$2:$D$411,4,FALSE)</f>
        <v>221152</v>
      </c>
      <c r="E1856" s="4"/>
      <c r="F1856" s="4" t="str">
        <f>VLOOKUP($J1856,ASBVs!$A$2:$H$411,8,FALSE)</f>
        <v>Twin</v>
      </c>
      <c r="G1856" s="29" t="str">
        <f>VLOOKUP($J1856,ASBVs!$A$2:$AF$411,32,FALSE)</f>
        <v>«««««</v>
      </c>
      <c r="H1856" s="30"/>
      <c r="I1856" s="5" t="s">
        <v>3100</v>
      </c>
      <c r="J1856" s="6">
        <v>207</v>
      </c>
    </row>
    <row r="1857" spans="2:10" ht="13.35" customHeight="1">
      <c r="B1857" s="7" t="s">
        <v>3101</v>
      </c>
      <c r="C1857" s="19" t="str">
        <f>VLOOKUP($J1856,ASBVs!$A$2:$F$411,6,FALSE)</f>
        <v>211195</v>
      </c>
      <c r="D1857" s="20"/>
      <c r="E1857" s="20"/>
      <c r="F1857" s="7" t="s">
        <v>3102</v>
      </c>
      <c r="G1857" s="21">
        <f>VLOOKUP($J1856,ASBVs!$A$2:$G$411,7,FALSE)</f>
        <v>44717</v>
      </c>
      <c r="H1857" s="21"/>
      <c r="I1857" s="21"/>
      <c r="J1857" s="22"/>
    </row>
    <row r="1858" spans="2:10" ht="13.35" customHeight="1">
      <c r="B1858" s="8" t="s">
        <v>0</v>
      </c>
      <c r="C1858" s="9" t="s">
        <v>6</v>
      </c>
      <c r="D1858" s="9" t="s">
        <v>2667</v>
      </c>
      <c r="E1858" s="9" t="s">
        <v>2</v>
      </c>
      <c r="F1858" s="9" t="s">
        <v>1</v>
      </c>
      <c r="G1858" s="8" t="s">
        <v>3</v>
      </c>
      <c r="H1858" s="8" t="s">
        <v>4</v>
      </c>
      <c r="I1858" s="8" t="s">
        <v>5</v>
      </c>
      <c r="J1858" s="8" t="s">
        <v>7</v>
      </c>
    </row>
    <row r="1859" spans="2:10" ht="13.35" customHeight="1">
      <c r="B1859" s="10" t="str">
        <f>VLOOKUP($J1856,ASBVs!$A$2:$AE$411,9,FALSE)</f>
        <v>0.64</v>
      </c>
      <c r="C1859" s="10" t="str">
        <f>VLOOKUP($J1856,ASBVs!$A$2:$AE$411,11,FALSE)</f>
        <v>10.01</v>
      </c>
      <c r="D1859" s="10" t="str">
        <f>VLOOKUP($J1856,ASBVs!$A$2:$AE$411,13,FALSE)</f>
        <v>14.75</v>
      </c>
      <c r="E1859" s="10" t="str">
        <f>VLOOKUP($J1856,ASBVs!$A$2:$AE$411,17,FALSE)</f>
        <v>-0.24</v>
      </c>
      <c r="F1859" s="10" t="str">
        <f>VLOOKUP($J1856,ASBVs!$A$2:$AE$411,15,FALSE)</f>
        <v>2.05</v>
      </c>
      <c r="G1859" s="10" t="str">
        <f>VLOOKUP($J1856,ASBVs!$A$2:$AE$411,19,FALSE)</f>
        <v>3.23</v>
      </c>
      <c r="H1859" s="10" t="str">
        <f>VLOOKUP($J1856,ASBVs!$A$2:$AE$411,21,FALSE)</f>
        <v>0.12</v>
      </c>
      <c r="I1859" s="10" t="str">
        <f>VLOOKUP($J1856,ASBVs!$A$2:$AE$411,23,FALSE)</f>
        <v>0.51</v>
      </c>
      <c r="J1859" s="10" t="str">
        <f>VLOOKUP($J1856,ASBVs!$A$2:$AE$411,25,FALSE)</f>
        <v>2.08</v>
      </c>
    </row>
    <row r="1860" spans="2:10" ht="13.35" customHeight="1">
      <c r="B1860" s="10" t="str">
        <f>VLOOKUP($J1856,ASBVs!$A$2:$AB$411,10,FALSE)</f>
        <v>56</v>
      </c>
      <c r="C1860" s="10" t="str">
        <f>VLOOKUP($J1856,ASBVs!$A$2:$AB$411,12,FALSE)</f>
        <v>59</v>
      </c>
      <c r="D1860" s="10" t="str">
        <f>VLOOKUP($J1856,ASBVs!$A$2:$AB$411,14,FALSE)</f>
        <v>55</v>
      </c>
      <c r="E1860" s="10" t="str">
        <f>VLOOKUP($J1856,ASBVs!$A$2:$AB$411,18,FALSE)</f>
        <v>58</v>
      </c>
      <c r="F1860" s="10" t="str">
        <f>VLOOKUP($J1856,ASBVs!$A$2:$AB$411,16,FALSE)</f>
        <v>60</v>
      </c>
      <c r="G1860" s="10" t="str">
        <f>VLOOKUP($J1856,ASBVs!$A$2:$AB$411,20,FALSE)</f>
        <v>52</v>
      </c>
      <c r="H1860" s="10" t="str">
        <f>VLOOKUP($J1856,ASBVs!$A$2:$AB$411,22,FALSE)</f>
        <v>43</v>
      </c>
      <c r="I1860" s="10" t="str">
        <f>VLOOKUP($J1856,ASBVs!$A$2:$AB$411,24,FALSE)</f>
        <v>42</v>
      </c>
      <c r="J1860" s="10" t="str">
        <f>VLOOKUP($J1856,ASBVs!$A$2:$AB$411,26,FALSE)</f>
        <v>44</v>
      </c>
    </row>
    <row r="1861" spans="2:10" ht="13.35" customHeight="1">
      <c r="B1861" s="11" t="s">
        <v>3103</v>
      </c>
      <c r="C1861" s="11" t="s">
        <v>3091</v>
      </c>
      <c r="D1861" s="11" t="s">
        <v>3104</v>
      </c>
      <c r="E1861" s="23" t="s">
        <v>2623</v>
      </c>
      <c r="F1861" s="23"/>
      <c r="G1861" s="24" t="s">
        <v>3105</v>
      </c>
      <c r="H1861" s="25"/>
      <c r="I1861" s="23" t="s">
        <v>3106</v>
      </c>
      <c r="J1861" s="23"/>
    </row>
    <row r="1862" spans="2:10" ht="13.35" customHeight="1">
      <c r="B1862" s="10" t="str">
        <f>VLOOKUP($J1856,ASBVs!$A$2:$AE$411,29,FALSE)</f>
        <v>2</v>
      </c>
      <c r="C1862" s="10" t="str">
        <f>VLOOKUP($J1856,ASBVs!$A$2:$AE$411,30,FALSE)</f>
        <v>3</v>
      </c>
      <c r="D1862" s="10" t="str">
        <f>VLOOKUP($J1856,ASBVs!$A$2:$AE$411,31,FALSE)</f>
        <v>3</v>
      </c>
      <c r="E1862" s="26" t="str">
        <f>VLOOKUP($J1856,ASBVs!$A$2:$B$411,2,FALSE)</f>
        <v>Tradie - Coloured</v>
      </c>
      <c r="F1862" s="26"/>
      <c r="G1862" s="27" t="str">
        <f>VLOOKUP($J1856,ASBVs!$A$2:$AB$411,27,FALSE)</f>
        <v>139.34</v>
      </c>
      <c r="H1862" s="25"/>
      <c r="I1862" s="27" t="str">
        <f>VLOOKUP($J1856,ASBVs!$A$2:$AB$411,28,FALSE)</f>
        <v>138.82</v>
      </c>
      <c r="J1862" s="25"/>
    </row>
    <row r="1863" spans="2:10" ht="13.35" customHeight="1">
      <c r="B1863" s="28" t="s">
        <v>3107</v>
      </c>
      <c r="C1863" s="28"/>
      <c r="D1863" s="28"/>
      <c r="E1863" s="28"/>
      <c r="F1863" s="28"/>
      <c r="G1863" s="28"/>
      <c r="H1863" s="28" t="s">
        <v>3108</v>
      </c>
      <c r="I1863" s="28"/>
      <c r="J1863" s="28"/>
    </row>
    <row r="1865" spans="2:10" ht="13.35" customHeight="1">
      <c r="B1865" s="3" t="s">
        <v>3099</v>
      </c>
      <c r="C1865" s="4"/>
      <c r="D1865" s="4" t="str">
        <f>VLOOKUP($J1865,ASBVs!$A$2:$D$411,4,FALSE)</f>
        <v>221376</v>
      </c>
      <c r="E1865" s="4"/>
      <c r="F1865" s="4" t="str">
        <f>VLOOKUP($J1865,ASBVs!$A$2:$H$411,8,FALSE)</f>
        <v>Twin</v>
      </c>
      <c r="G1865" s="29"/>
      <c r="H1865" s="30"/>
      <c r="I1865" s="5" t="s">
        <v>3100</v>
      </c>
      <c r="J1865" s="6">
        <v>208</v>
      </c>
    </row>
    <row r="1866" spans="2:10" ht="13.35" customHeight="1">
      <c r="B1866" s="7" t="s">
        <v>3101</v>
      </c>
      <c r="C1866" s="19" t="str">
        <f>VLOOKUP($J1865,ASBVs!$A$2:$F$411,6,FALSE)</f>
        <v>210890</v>
      </c>
      <c r="D1866" s="20"/>
      <c r="E1866" s="20"/>
      <c r="F1866" s="7" t="s">
        <v>3102</v>
      </c>
      <c r="G1866" s="21">
        <f>VLOOKUP($J1865,ASBVs!$A$2:$G$411,7,FALSE)</f>
        <v>44734</v>
      </c>
      <c r="H1866" s="21"/>
      <c r="I1866" s="21"/>
      <c r="J1866" s="22"/>
    </row>
    <row r="1867" spans="2:10" ht="13.35" customHeight="1">
      <c r="B1867" s="8" t="s">
        <v>0</v>
      </c>
      <c r="C1867" s="9" t="s">
        <v>6</v>
      </c>
      <c r="D1867" s="9" t="s">
        <v>2667</v>
      </c>
      <c r="E1867" s="9" t="s">
        <v>2</v>
      </c>
      <c r="F1867" s="9" t="s">
        <v>1</v>
      </c>
      <c r="G1867" s="8" t="s">
        <v>3</v>
      </c>
      <c r="H1867" s="8" t="s">
        <v>4</v>
      </c>
      <c r="I1867" s="8" t="s">
        <v>5</v>
      </c>
      <c r="J1867" s="8" t="s">
        <v>7</v>
      </c>
    </row>
    <row r="1868" spans="2:10" ht="13.35" customHeight="1">
      <c r="B1868" s="10" t="str">
        <f>VLOOKUP($J1865,ASBVs!$A$2:$AE$411,9,FALSE)</f>
        <v>0.39</v>
      </c>
      <c r="C1868" s="10" t="str">
        <f>VLOOKUP($J1865,ASBVs!$A$2:$AE$411,11,FALSE)</f>
        <v>9.15</v>
      </c>
      <c r="D1868" s="10" t="str">
        <f>VLOOKUP($J1865,ASBVs!$A$2:$AE$411,13,FALSE)</f>
        <v>13.78</v>
      </c>
      <c r="E1868" s="10" t="str">
        <f>VLOOKUP($J1865,ASBVs!$A$2:$AE$411,17,FALSE)</f>
        <v>-0.68</v>
      </c>
      <c r="F1868" s="10" t="str">
        <f>VLOOKUP($J1865,ASBVs!$A$2:$AE$411,15,FALSE)</f>
        <v>2.41</v>
      </c>
      <c r="G1868" s="10" t="str">
        <f>VLOOKUP($J1865,ASBVs!$A$2:$AE$411,19,FALSE)</f>
        <v>3.69</v>
      </c>
      <c r="H1868" s="10" t="str">
        <f>VLOOKUP($J1865,ASBVs!$A$2:$AE$411,21,FALSE)</f>
        <v>-0.74</v>
      </c>
      <c r="I1868" s="10" t="str">
        <f>VLOOKUP($J1865,ASBVs!$A$2:$AE$411,23,FALSE)</f>
        <v>3.08</v>
      </c>
      <c r="J1868" s="10" t="str">
        <f>VLOOKUP($J1865,ASBVs!$A$2:$AE$411,25,FALSE)</f>
        <v>2.23</v>
      </c>
    </row>
    <row r="1869" spans="2:10" ht="13.35" customHeight="1">
      <c r="B1869" s="10" t="str">
        <f>VLOOKUP($J1865,ASBVs!$A$2:$AB$411,10,FALSE)</f>
        <v>61</v>
      </c>
      <c r="C1869" s="10" t="str">
        <f>VLOOKUP($J1865,ASBVs!$A$2:$AB$411,12,FALSE)</f>
        <v>64</v>
      </c>
      <c r="D1869" s="10" t="str">
        <f>VLOOKUP($J1865,ASBVs!$A$2:$AB$411,14,FALSE)</f>
        <v>62</v>
      </c>
      <c r="E1869" s="10" t="str">
        <f>VLOOKUP($J1865,ASBVs!$A$2:$AB$411,18,FALSE)</f>
        <v>64</v>
      </c>
      <c r="F1869" s="10" t="str">
        <f>VLOOKUP($J1865,ASBVs!$A$2:$AB$411,16,FALSE)</f>
        <v>66</v>
      </c>
      <c r="G1869" s="10" t="str">
        <f>VLOOKUP($J1865,ASBVs!$A$2:$AB$411,20,FALSE)</f>
        <v>56</v>
      </c>
      <c r="H1869" s="10" t="str">
        <f>VLOOKUP($J1865,ASBVs!$A$2:$AB$411,22,FALSE)</f>
        <v>45</v>
      </c>
      <c r="I1869" s="10" t="str">
        <f>VLOOKUP($J1865,ASBVs!$A$2:$AB$411,24,FALSE)</f>
        <v>43</v>
      </c>
      <c r="J1869" s="10" t="str">
        <f>VLOOKUP($J1865,ASBVs!$A$2:$AB$411,26,FALSE)</f>
        <v>49</v>
      </c>
    </row>
    <row r="1870" spans="2:10" ht="13.35" customHeight="1">
      <c r="B1870" s="11" t="s">
        <v>3103</v>
      </c>
      <c r="C1870" s="11" t="s">
        <v>3091</v>
      </c>
      <c r="D1870" s="11" t="s">
        <v>3104</v>
      </c>
      <c r="E1870" s="23" t="s">
        <v>2623</v>
      </c>
      <c r="F1870" s="23"/>
      <c r="G1870" s="24" t="s">
        <v>3105</v>
      </c>
      <c r="H1870" s="25"/>
      <c r="I1870" s="23" t="s">
        <v>3106</v>
      </c>
      <c r="J1870" s="23"/>
    </row>
    <row r="1871" spans="2:10" ht="13.35" customHeight="1">
      <c r="B1871" s="10" t="str">
        <f>VLOOKUP($J1865,ASBVs!$A$2:$AE$411,29,FALSE)</f>
        <v>3</v>
      </c>
      <c r="C1871" s="10" t="str">
        <f>VLOOKUP($J1865,ASBVs!$A$2:$AE$411,30,FALSE)</f>
        <v>3</v>
      </c>
      <c r="D1871" s="10" t="str">
        <f>VLOOKUP($J1865,ASBVs!$A$2:$AE$411,31,FALSE)</f>
        <v>3</v>
      </c>
      <c r="E1871" s="26" t="str">
        <f>VLOOKUP($J1865,ASBVs!$A$2:$B$411,2,FALSE)</f>
        <v>Tradie - Coloured</v>
      </c>
      <c r="F1871" s="26"/>
      <c r="G1871" s="27" t="str">
        <f>VLOOKUP($J1865,ASBVs!$A$2:$AB$411,27,FALSE)</f>
        <v>133.19</v>
      </c>
      <c r="H1871" s="25"/>
      <c r="I1871" s="27" t="str">
        <f>VLOOKUP($J1865,ASBVs!$A$2:$AB$411,28,FALSE)</f>
        <v>142.24</v>
      </c>
      <c r="J1871" s="25"/>
    </row>
    <row r="1872" spans="2:10" ht="13.35" customHeight="1">
      <c r="B1872" s="28" t="s">
        <v>3107</v>
      </c>
      <c r="C1872" s="28"/>
      <c r="D1872" s="28"/>
      <c r="E1872" s="28"/>
      <c r="F1872" s="28"/>
      <c r="G1872" s="28"/>
      <c r="H1872" s="28" t="s">
        <v>3108</v>
      </c>
      <c r="I1872" s="28"/>
      <c r="J1872" s="28"/>
    </row>
    <row r="1874" spans="2:10" ht="13.35" customHeight="1">
      <c r="B1874" s="3" t="s">
        <v>3099</v>
      </c>
      <c r="C1874" s="4"/>
      <c r="D1874" s="4" t="str">
        <f>VLOOKUP($J1874,ASBVs!$A$2:$D$411,4,FALSE)</f>
        <v>221210</v>
      </c>
      <c r="E1874" s="4"/>
      <c r="F1874" s="4" t="str">
        <f>VLOOKUP($J1874,ASBVs!$A$2:$H$411,8,FALSE)</f>
        <v>Twin</v>
      </c>
      <c r="G1874" s="29" t="str">
        <f>VLOOKUP($J1874,ASBVs!$A$2:$AF$411,32,FALSE)</f>
        <v>«««««</v>
      </c>
      <c r="H1874" s="30"/>
      <c r="I1874" s="5" t="s">
        <v>3100</v>
      </c>
      <c r="J1874" s="6">
        <v>209</v>
      </c>
    </row>
    <row r="1875" spans="2:10" ht="13.35" customHeight="1">
      <c r="B1875" s="7" t="s">
        <v>3101</v>
      </c>
      <c r="C1875" s="19" t="str">
        <f>VLOOKUP($J1874,ASBVs!$A$2:$F$411,6,FALSE)</f>
        <v>211195</v>
      </c>
      <c r="D1875" s="20"/>
      <c r="E1875" s="20"/>
      <c r="F1875" s="7" t="s">
        <v>3102</v>
      </c>
      <c r="G1875" s="21">
        <f>VLOOKUP($J1874,ASBVs!$A$2:$G$411,7,FALSE)</f>
        <v>44719</v>
      </c>
      <c r="H1875" s="21"/>
      <c r="I1875" s="21"/>
      <c r="J1875" s="22"/>
    </row>
    <row r="1876" spans="2:10" ht="13.35" customHeight="1">
      <c r="B1876" s="8" t="s">
        <v>0</v>
      </c>
      <c r="C1876" s="9" t="s">
        <v>6</v>
      </c>
      <c r="D1876" s="9" t="s">
        <v>2667</v>
      </c>
      <c r="E1876" s="9" t="s">
        <v>2</v>
      </c>
      <c r="F1876" s="9" t="s">
        <v>1</v>
      </c>
      <c r="G1876" s="8" t="s">
        <v>3</v>
      </c>
      <c r="H1876" s="8" t="s">
        <v>4</v>
      </c>
      <c r="I1876" s="8" t="s">
        <v>5</v>
      </c>
      <c r="J1876" s="8" t="s">
        <v>7</v>
      </c>
    </row>
    <row r="1877" spans="2:10" ht="13.35" customHeight="1">
      <c r="B1877" s="10" t="str">
        <f>VLOOKUP($J1874,ASBVs!$A$2:$AE$411,9,FALSE)</f>
        <v>0.69</v>
      </c>
      <c r="C1877" s="10" t="str">
        <f>VLOOKUP($J1874,ASBVs!$A$2:$AE$411,11,FALSE)</f>
        <v>10.01</v>
      </c>
      <c r="D1877" s="10" t="str">
        <f>VLOOKUP($J1874,ASBVs!$A$2:$AE$411,13,FALSE)</f>
        <v>14.84</v>
      </c>
      <c r="E1877" s="10" t="str">
        <f>VLOOKUP($J1874,ASBVs!$A$2:$AE$411,17,FALSE)</f>
        <v>-0.28</v>
      </c>
      <c r="F1877" s="10" t="str">
        <f>VLOOKUP($J1874,ASBVs!$A$2:$AE$411,15,FALSE)</f>
        <v>2.35</v>
      </c>
      <c r="G1877" s="10" t="str">
        <f>VLOOKUP($J1874,ASBVs!$A$2:$AE$411,19,FALSE)</f>
        <v>3.38</v>
      </c>
      <c r="H1877" s="10" t="str">
        <f>VLOOKUP($J1874,ASBVs!$A$2:$AE$411,21,FALSE)</f>
        <v>0.10</v>
      </c>
      <c r="I1877" s="10" t="str">
        <f>VLOOKUP($J1874,ASBVs!$A$2:$AE$411,23,FALSE)</f>
        <v>0.61</v>
      </c>
      <c r="J1877" s="10" t="str">
        <f>VLOOKUP($J1874,ASBVs!$A$2:$AE$411,25,FALSE)</f>
        <v>2.29</v>
      </c>
    </row>
    <row r="1878" spans="2:10" ht="13.35" customHeight="1">
      <c r="B1878" s="10" t="str">
        <f>VLOOKUP($J1874,ASBVs!$A$2:$AB$411,10,FALSE)</f>
        <v>56</v>
      </c>
      <c r="C1878" s="10" t="str">
        <f>VLOOKUP($J1874,ASBVs!$A$2:$AB$411,12,FALSE)</f>
        <v>58</v>
      </c>
      <c r="D1878" s="10" t="str">
        <f>VLOOKUP($J1874,ASBVs!$A$2:$AB$411,14,FALSE)</f>
        <v>55</v>
      </c>
      <c r="E1878" s="10" t="str">
        <f>VLOOKUP($J1874,ASBVs!$A$2:$AB$411,18,FALSE)</f>
        <v>59</v>
      </c>
      <c r="F1878" s="10" t="str">
        <f>VLOOKUP($J1874,ASBVs!$A$2:$AB$411,16,FALSE)</f>
        <v>61</v>
      </c>
      <c r="G1878" s="10" t="str">
        <f>VLOOKUP($J1874,ASBVs!$A$2:$AB$411,20,FALSE)</f>
        <v>52</v>
      </c>
      <c r="H1878" s="10" t="str">
        <f>VLOOKUP($J1874,ASBVs!$A$2:$AB$411,22,FALSE)</f>
        <v>45</v>
      </c>
      <c r="I1878" s="10" t="str">
        <f>VLOOKUP($J1874,ASBVs!$A$2:$AB$411,24,FALSE)</f>
        <v>43</v>
      </c>
      <c r="J1878" s="10" t="str">
        <f>VLOOKUP($J1874,ASBVs!$A$2:$AB$411,26,FALSE)</f>
        <v>45</v>
      </c>
    </row>
    <row r="1879" spans="2:10" ht="13.35" customHeight="1">
      <c r="B1879" s="11" t="s">
        <v>3103</v>
      </c>
      <c r="C1879" s="11" t="s">
        <v>3091</v>
      </c>
      <c r="D1879" s="11" t="s">
        <v>3104</v>
      </c>
      <c r="E1879" s="23" t="s">
        <v>2623</v>
      </c>
      <c r="F1879" s="23"/>
      <c r="G1879" s="24" t="s">
        <v>3105</v>
      </c>
      <c r="H1879" s="25"/>
      <c r="I1879" s="23" t="s">
        <v>3106</v>
      </c>
      <c r="J1879" s="23"/>
    </row>
    <row r="1880" spans="2:10" ht="13.35" customHeight="1">
      <c r="B1880" s="10" t="str">
        <f>VLOOKUP($J1874,ASBVs!$A$2:$AE$411,29,FALSE)</f>
        <v>2</v>
      </c>
      <c r="C1880" s="10" t="str">
        <f>VLOOKUP($J1874,ASBVs!$A$2:$AE$411,30,FALSE)</f>
        <v>2</v>
      </c>
      <c r="D1880" s="10" t="str">
        <f>VLOOKUP($J1874,ASBVs!$A$2:$AE$411,31,FALSE)</f>
        <v>2</v>
      </c>
      <c r="E1880" s="26" t="str">
        <f>VLOOKUP($J1874,ASBVs!$A$2:$B$411,2,FALSE)</f>
        <v>Tradie - Coloured</v>
      </c>
      <c r="F1880" s="26"/>
      <c r="G1880" s="27" t="str">
        <f>VLOOKUP($J1874,ASBVs!$A$2:$AB$411,27,FALSE)</f>
        <v>142.97</v>
      </c>
      <c r="H1880" s="25"/>
      <c r="I1880" s="27" t="str">
        <f>VLOOKUP($J1874,ASBVs!$A$2:$AB$411,28,FALSE)</f>
        <v>142.68</v>
      </c>
      <c r="J1880" s="25"/>
    </row>
    <row r="1881" spans="2:10" ht="13.35" customHeight="1">
      <c r="B1881" s="28" t="s">
        <v>3107</v>
      </c>
      <c r="C1881" s="28"/>
      <c r="D1881" s="28"/>
      <c r="E1881" s="28"/>
      <c r="F1881" s="28"/>
      <c r="G1881" s="28"/>
      <c r="H1881" s="28" t="s">
        <v>3108</v>
      </c>
      <c r="I1881" s="28"/>
      <c r="J1881" s="28"/>
    </row>
    <row r="1883" spans="2:10" ht="13.35" customHeight="1">
      <c r="B1883" s="3" t="s">
        <v>3099</v>
      </c>
      <c r="C1883" s="4"/>
      <c r="D1883" s="4" t="str">
        <f>VLOOKUP($J1883,ASBVs!$A$2:$D$411,4,FALSE)</f>
        <v>220450</v>
      </c>
      <c r="E1883" s="4"/>
      <c r="F1883" s="4" t="str">
        <f>VLOOKUP($J1883,ASBVs!$A$2:$H$411,8,FALSE)</f>
        <v>Single</v>
      </c>
      <c r="G1883" s="29" t="str">
        <f>VLOOKUP($J1883,ASBVs!$A$2:$AF$411,32,FALSE)</f>
        <v xml:space="preserve"> </v>
      </c>
      <c r="H1883" s="30"/>
      <c r="I1883" s="5" t="s">
        <v>3100</v>
      </c>
      <c r="J1883" s="6">
        <v>210</v>
      </c>
    </row>
    <row r="1884" spans="2:10" ht="13.35" customHeight="1">
      <c r="B1884" s="7" t="s">
        <v>3101</v>
      </c>
      <c r="C1884" s="19" t="str">
        <f>VLOOKUP($J1883,ASBVs!$A$2:$F$411,6,FALSE)</f>
        <v>200242</v>
      </c>
      <c r="D1884" s="20"/>
      <c r="E1884" s="20"/>
      <c r="F1884" s="7" t="s">
        <v>3102</v>
      </c>
      <c r="G1884" s="21">
        <f>VLOOKUP($J1883,ASBVs!$A$2:$G$411,7,FALSE)</f>
        <v>44683</v>
      </c>
      <c r="H1884" s="21"/>
      <c r="I1884" s="21"/>
      <c r="J1884" s="22"/>
    </row>
    <row r="1885" spans="2:10" ht="13.35" customHeight="1">
      <c r="B1885" s="8" t="s">
        <v>0</v>
      </c>
      <c r="C1885" s="9" t="s">
        <v>6</v>
      </c>
      <c r="D1885" s="9" t="s">
        <v>2667</v>
      </c>
      <c r="E1885" s="9" t="s">
        <v>2</v>
      </c>
      <c r="F1885" s="9" t="s">
        <v>1</v>
      </c>
      <c r="G1885" s="8" t="s">
        <v>3</v>
      </c>
      <c r="H1885" s="8" t="s">
        <v>4</v>
      </c>
      <c r="I1885" s="8" t="s">
        <v>5</v>
      </c>
      <c r="J1885" s="8" t="s">
        <v>7</v>
      </c>
    </row>
    <row r="1886" spans="2:10" ht="13.35" customHeight="1">
      <c r="B1886" s="10" t="str">
        <f>VLOOKUP($J1883,ASBVs!$A$2:$AE$411,9,FALSE)</f>
        <v>0.43</v>
      </c>
      <c r="C1886" s="10" t="str">
        <f>VLOOKUP($J1883,ASBVs!$A$2:$AE$411,11,FALSE)</f>
        <v>9.31</v>
      </c>
      <c r="D1886" s="10" t="str">
        <f>VLOOKUP($J1883,ASBVs!$A$2:$AE$411,13,FALSE)</f>
        <v>13.58</v>
      </c>
      <c r="E1886" s="10" t="str">
        <f>VLOOKUP($J1883,ASBVs!$A$2:$AE$411,17,FALSE)</f>
        <v>0.72</v>
      </c>
      <c r="F1886" s="10" t="str">
        <f>VLOOKUP($J1883,ASBVs!$A$2:$AE$411,15,FALSE)</f>
        <v>2.86</v>
      </c>
      <c r="G1886" s="10" t="str">
        <f>VLOOKUP($J1883,ASBVs!$A$2:$AE$411,19,FALSE)</f>
        <v>1.67</v>
      </c>
      <c r="H1886" s="10" t="str">
        <f>VLOOKUP($J1883,ASBVs!$A$2:$AE$411,21,FALSE)</f>
        <v>-0.33</v>
      </c>
      <c r="I1886" s="10" t="str">
        <f>VLOOKUP($J1883,ASBVs!$A$2:$AE$411,23,FALSE)</f>
        <v>2.11</v>
      </c>
      <c r="J1886" s="10" t="str">
        <f>VLOOKUP($J1883,ASBVs!$A$2:$AE$411,25,FALSE)</f>
        <v>2.53</v>
      </c>
    </row>
    <row r="1887" spans="2:10" ht="13.35" customHeight="1">
      <c r="B1887" s="10" t="str">
        <f>VLOOKUP($J1883,ASBVs!$A$2:$AB$411,10,FALSE)</f>
        <v>64</v>
      </c>
      <c r="C1887" s="10" t="str">
        <f>VLOOKUP($J1883,ASBVs!$A$2:$AB$411,12,FALSE)</f>
        <v>67</v>
      </c>
      <c r="D1887" s="10" t="str">
        <f>VLOOKUP($J1883,ASBVs!$A$2:$AB$411,14,FALSE)</f>
        <v>68</v>
      </c>
      <c r="E1887" s="10" t="str">
        <f>VLOOKUP($J1883,ASBVs!$A$2:$AB$411,18,FALSE)</f>
        <v>68</v>
      </c>
      <c r="F1887" s="10" t="str">
        <f>VLOOKUP($J1883,ASBVs!$A$2:$AB$411,16,FALSE)</f>
        <v>70</v>
      </c>
      <c r="G1887" s="10" t="str">
        <f>VLOOKUP($J1883,ASBVs!$A$2:$AB$411,20,FALSE)</f>
        <v>58</v>
      </c>
      <c r="H1887" s="10" t="str">
        <f>VLOOKUP($J1883,ASBVs!$A$2:$AB$411,22,FALSE)</f>
        <v>48</v>
      </c>
      <c r="I1887" s="10" t="str">
        <f>VLOOKUP($J1883,ASBVs!$A$2:$AB$411,24,FALSE)</f>
        <v>47</v>
      </c>
      <c r="J1887" s="10" t="str">
        <f>VLOOKUP($J1883,ASBVs!$A$2:$AB$411,26,FALSE)</f>
        <v>53</v>
      </c>
    </row>
    <row r="1888" spans="2:10" ht="13.35" customHeight="1">
      <c r="B1888" s="11" t="s">
        <v>3103</v>
      </c>
      <c r="C1888" s="11" t="s">
        <v>3091</v>
      </c>
      <c r="D1888" s="11" t="s">
        <v>3104</v>
      </c>
      <c r="E1888" s="23" t="s">
        <v>2623</v>
      </c>
      <c r="F1888" s="23"/>
      <c r="G1888" s="24" t="s">
        <v>3105</v>
      </c>
      <c r="H1888" s="25"/>
      <c r="I1888" s="23" t="s">
        <v>3106</v>
      </c>
      <c r="J1888" s="23"/>
    </row>
    <row r="1889" spans="2:10" ht="13.35" customHeight="1">
      <c r="B1889" s="10" t="str">
        <f>VLOOKUP($J1883,ASBVs!$A$2:$AE$411,29,FALSE)</f>
        <v>2</v>
      </c>
      <c r="C1889" s="10" t="str">
        <f>VLOOKUP($J1883,ASBVs!$A$2:$AE$411,30,FALSE)</f>
        <v>3</v>
      </c>
      <c r="D1889" s="10" t="str">
        <f>VLOOKUP($J1883,ASBVs!$A$2:$AE$411,31,FALSE)</f>
        <v>2</v>
      </c>
      <c r="E1889" s="26" t="str">
        <f>VLOOKUP($J1883,ASBVs!$A$2:$B$411,2,FALSE)</f>
        <v xml:space="preserve">Tradie </v>
      </c>
      <c r="F1889" s="26"/>
      <c r="G1889" s="27" t="str">
        <f>VLOOKUP($J1883,ASBVs!$A$2:$AB$411,27,FALSE)</f>
        <v>129.06</v>
      </c>
      <c r="H1889" s="25"/>
      <c r="I1889" s="27" t="str">
        <f>VLOOKUP($J1883,ASBVs!$A$2:$AB$411,28,FALSE)</f>
        <v>133.68</v>
      </c>
      <c r="J1889" s="25"/>
    </row>
    <row r="1890" spans="2:10" ht="13.35" customHeight="1">
      <c r="B1890" s="28" t="s">
        <v>3107</v>
      </c>
      <c r="C1890" s="28"/>
      <c r="D1890" s="28"/>
      <c r="E1890" s="28"/>
      <c r="F1890" s="28"/>
      <c r="G1890" s="28"/>
      <c r="H1890" s="28" t="s">
        <v>3108</v>
      </c>
      <c r="I1890" s="28"/>
      <c r="J1890" s="28"/>
    </row>
    <row r="1892" spans="2:10" ht="13.35" customHeight="1">
      <c r="B1892" s="3" t="s">
        <v>3099</v>
      </c>
      <c r="C1892" s="4"/>
      <c r="D1892" s="4" t="str">
        <f>VLOOKUP($J1892,ASBVs!$A$2:$D$411,4,FALSE)</f>
        <v>220850</v>
      </c>
      <c r="E1892" s="4"/>
      <c r="F1892" s="4" t="str">
        <f>VLOOKUP($J1892,ASBVs!$A$2:$H$411,8,FALSE)</f>
        <v>Twin</v>
      </c>
      <c r="G1892" s="29" t="str">
        <f>VLOOKUP($J1892,ASBVs!$A$2:$AF$411,32,FALSE)</f>
        <v xml:space="preserve"> </v>
      </c>
      <c r="H1892" s="30"/>
      <c r="I1892" s="5" t="s">
        <v>3100</v>
      </c>
      <c r="J1892" s="6">
        <v>211</v>
      </c>
    </row>
    <row r="1893" spans="2:10" ht="13.35" customHeight="1">
      <c r="B1893" s="7" t="s">
        <v>3101</v>
      </c>
      <c r="C1893" s="19" t="str">
        <f>VLOOKUP($J1892,ASBVs!$A$2:$F$411,6,FALSE)</f>
        <v>200242</v>
      </c>
      <c r="D1893" s="20"/>
      <c r="E1893" s="20"/>
      <c r="F1893" s="7" t="s">
        <v>3102</v>
      </c>
      <c r="G1893" s="21">
        <f>VLOOKUP($J1892,ASBVs!$A$2:$G$411,7,FALSE)</f>
        <v>44687</v>
      </c>
      <c r="H1893" s="21"/>
      <c r="I1893" s="21"/>
      <c r="J1893" s="22"/>
    </row>
    <row r="1894" spans="2:10" ht="13.35" customHeight="1">
      <c r="B1894" s="8" t="s">
        <v>0</v>
      </c>
      <c r="C1894" s="9" t="s">
        <v>6</v>
      </c>
      <c r="D1894" s="9" t="s">
        <v>2667</v>
      </c>
      <c r="E1894" s="9" t="s">
        <v>2</v>
      </c>
      <c r="F1894" s="9" t="s">
        <v>1</v>
      </c>
      <c r="G1894" s="8" t="s">
        <v>3</v>
      </c>
      <c r="H1894" s="8" t="s">
        <v>4</v>
      </c>
      <c r="I1894" s="8" t="s">
        <v>5</v>
      </c>
      <c r="J1894" s="8" t="s">
        <v>7</v>
      </c>
    </row>
    <row r="1895" spans="2:10" ht="13.35" customHeight="1">
      <c r="B1895" s="10" t="str">
        <f>VLOOKUP($J1892,ASBVs!$A$2:$AE$411,9,FALSE)</f>
        <v>0.64</v>
      </c>
      <c r="C1895" s="10" t="str">
        <f>VLOOKUP($J1892,ASBVs!$A$2:$AE$411,11,FALSE)</f>
        <v>9.57</v>
      </c>
      <c r="D1895" s="10" t="str">
        <f>VLOOKUP($J1892,ASBVs!$A$2:$AE$411,13,FALSE)</f>
        <v>13.94</v>
      </c>
      <c r="E1895" s="10" t="str">
        <f>VLOOKUP($J1892,ASBVs!$A$2:$AE$411,17,FALSE)</f>
        <v>0.54</v>
      </c>
      <c r="F1895" s="10" t="str">
        <f>VLOOKUP($J1892,ASBVs!$A$2:$AE$411,15,FALSE)</f>
        <v>2.82</v>
      </c>
      <c r="G1895" s="10" t="str">
        <f>VLOOKUP($J1892,ASBVs!$A$2:$AE$411,19,FALSE)</f>
        <v>2.06</v>
      </c>
      <c r="H1895" s="10" t="str">
        <f>VLOOKUP($J1892,ASBVs!$A$2:$AE$411,21,FALSE)</f>
        <v>-0.23</v>
      </c>
      <c r="I1895" s="10" t="str">
        <f>VLOOKUP($J1892,ASBVs!$A$2:$AE$411,23,FALSE)</f>
        <v>1.32</v>
      </c>
      <c r="J1895" s="10" t="str">
        <f>VLOOKUP($J1892,ASBVs!$A$2:$AE$411,25,FALSE)</f>
        <v>2.38</v>
      </c>
    </row>
    <row r="1896" spans="2:10" ht="13.35" customHeight="1">
      <c r="B1896" s="10" t="str">
        <f>VLOOKUP($J1892,ASBVs!$A$2:$AB$411,10,FALSE)</f>
        <v>63</v>
      </c>
      <c r="C1896" s="10" t="str">
        <f>VLOOKUP($J1892,ASBVs!$A$2:$AB$411,12,FALSE)</f>
        <v>67</v>
      </c>
      <c r="D1896" s="10" t="str">
        <f>VLOOKUP($J1892,ASBVs!$A$2:$AB$411,14,FALSE)</f>
        <v>67</v>
      </c>
      <c r="E1896" s="10" t="str">
        <f>VLOOKUP($J1892,ASBVs!$A$2:$AB$411,18,FALSE)</f>
        <v>67</v>
      </c>
      <c r="F1896" s="10" t="str">
        <f>VLOOKUP($J1892,ASBVs!$A$2:$AB$411,16,FALSE)</f>
        <v>70</v>
      </c>
      <c r="G1896" s="10" t="str">
        <f>VLOOKUP($J1892,ASBVs!$A$2:$AB$411,20,FALSE)</f>
        <v>57</v>
      </c>
      <c r="H1896" s="10" t="str">
        <f>VLOOKUP($J1892,ASBVs!$A$2:$AB$411,22,FALSE)</f>
        <v>48</v>
      </c>
      <c r="I1896" s="10" t="str">
        <f>VLOOKUP($J1892,ASBVs!$A$2:$AB$411,24,FALSE)</f>
        <v>47</v>
      </c>
      <c r="J1896" s="10" t="str">
        <f>VLOOKUP($J1892,ASBVs!$A$2:$AB$411,26,FALSE)</f>
        <v>53</v>
      </c>
    </row>
    <row r="1897" spans="2:10" ht="13.35" customHeight="1">
      <c r="B1897" s="11" t="s">
        <v>3103</v>
      </c>
      <c r="C1897" s="11" t="s">
        <v>3091</v>
      </c>
      <c r="D1897" s="11" t="s">
        <v>3104</v>
      </c>
      <c r="E1897" s="23" t="s">
        <v>2623</v>
      </c>
      <c r="F1897" s="23"/>
      <c r="G1897" s="24" t="s">
        <v>3105</v>
      </c>
      <c r="H1897" s="25"/>
      <c r="I1897" s="23" t="s">
        <v>3106</v>
      </c>
      <c r="J1897" s="23"/>
    </row>
    <row r="1898" spans="2:10" ht="13.35" customHeight="1">
      <c r="B1898" s="10" t="str">
        <f>VLOOKUP($J1892,ASBVs!$A$2:$AE$411,29,FALSE)</f>
        <v>2</v>
      </c>
      <c r="C1898" s="10" t="str">
        <f>VLOOKUP($J1892,ASBVs!$A$2:$AE$411,30,FALSE)</f>
        <v>2</v>
      </c>
      <c r="D1898" s="10" t="str">
        <f>VLOOKUP($J1892,ASBVs!$A$2:$AE$411,31,FALSE)</f>
        <v>2</v>
      </c>
      <c r="E1898" s="26" t="str">
        <f>VLOOKUP($J1892,ASBVs!$A$2:$B$411,2,FALSE)</f>
        <v xml:space="preserve">Tradie </v>
      </c>
      <c r="F1898" s="26"/>
      <c r="G1898" s="27" t="str">
        <f>VLOOKUP($J1892,ASBVs!$A$2:$AB$411,27,FALSE)</f>
        <v>129.00</v>
      </c>
      <c r="H1898" s="25"/>
      <c r="I1898" s="27" t="str">
        <f>VLOOKUP($J1892,ASBVs!$A$2:$AB$411,28,FALSE)</f>
        <v>132.51</v>
      </c>
      <c r="J1898" s="25"/>
    </row>
    <row r="1899" spans="2:10" ht="13.35" customHeight="1">
      <c r="B1899" s="28" t="s">
        <v>3107</v>
      </c>
      <c r="C1899" s="28"/>
      <c r="D1899" s="28"/>
      <c r="E1899" s="28"/>
      <c r="F1899" s="28"/>
      <c r="G1899" s="28"/>
      <c r="H1899" s="28" t="s">
        <v>3108</v>
      </c>
      <c r="I1899" s="28"/>
      <c r="J1899" s="28"/>
    </row>
    <row r="1901" spans="2:10" ht="13.35" customHeight="1">
      <c r="B1901" s="3" t="s">
        <v>3099</v>
      </c>
      <c r="C1901" s="4"/>
      <c r="D1901" s="4" t="str">
        <f>VLOOKUP($J1901,ASBVs!$A$2:$D$411,4,FALSE)</f>
        <v>220409</v>
      </c>
      <c r="E1901" s="4"/>
      <c r="F1901" s="4" t="str">
        <f>VLOOKUP($J1901,ASBVs!$A$2:$H$411,8,FALSE)</f>
        <v>Twin</v>
      </c>
      <c r="G1901" s="29" t="str">
        <f>VLOOKUP($J1901,ASBVs!$A$2:$AF$411,32,FALSE)</f>
        <v>«««««</v>
      </c>
      <c r="H1901" s="30"/>
      <c r="I1901" s="5" t="s">
        <v>3100</v>
      </c>
      <c r="J1901" s="6">
        <v>212</v>
      </c>
    </row>
    <row r="1902" spans="2:10" ht="13.35" customHeight="1">
      <c r="B1902" s="7" t="s">
        <v>3101</v>
      </c>
      <c r="C1902" s="19" t="str">
        <f>VLOOKUP($J1901,ASBVs!$A$2:$F$411,6,FALSE)</f>
        <v>210715</v>
      </c>
      <c r="D1902" s="20"/>
      <c r="E1902" s="20"/>
      <c r="F1902" s="7" t="s">
        <v>3102</v>
      </c>
      <c r="G1902" s="21">
        <f>VLOOKUP($J1901,ASBVs!$A$2:$G$411,7,FALSE)</f>
        <v>44681</v>
      </c>
      <c r="H1902" s="21"/>
      <c r="I1902" s="21"/>
      <c r="J1902" s="22"/>
    </row>
    <row r="1903" spans="2:10" ht="13.35" customHeight="1">
      <c r="B1903" s="8" t="s">
        <v>0</v>
      </c>
      <c r="C1903" s="9" t="s">
        <v>6</v>
      </c>
      <c r="D1903" s="9" t="s">
        <v>2667</v>
      </c>
      <c r="E1903" s="9" t="s">
        <v>2</v>
      </c>
      <c r="F1903" s="9" t="s">
        <v>1</v>
      </c>
      <c r="G1903" s="8" t="s">
        <v>3</v>
      </c>
      <c r="H1903" s="8" t="s">
        <v>4</v>
      </c>
      <c r="I1903" s="8" t="s">
        <v>5</v>
      </c>
      <c r="J1903" s="8" t="s">
        <v>7</v>
      </c>
    </row>
    <row r="1904" spans="2:10" ht="13.35" customHeight="1">
      <c r="B1904" s="10" t="str">
        <f>VLOOKUP($J1901,ASBVs!$A$2:$AE$411,9,FALSE)</f>
        <v>0.57</v>
      </c>
      <c r="C1904" s="10" t="str">
        <f>VLOOKUP($J1901,ASBVs!$A$2:$AE$411,11,FALSE)</f>
        <v>8.65</v>
      </c>
      <c r="D1904" s="10" t="str">
        <f>VLOOKUP($J1901,ASBVs!$A$2:$AE$411,13,FALSE)</f>
        <v>12.11</v>
      </c>
      <c r="E1904" s="10" t="str">
        <f>VLOOKUP($J1901,ASBVs!$A$2:$AE$411,17,FALSE)</f>
        <v>1.04</v>
      </c>
      <c r="F1904" s="10" t="str">
        <f>VLOOKUP($J1901,ASBVs!$A$2:$AE$411,15,FALSE)</f>
        <v>4.75</v>
      </c>
      <c r="G1904" s="10" t="str">
        <f>VLOOKUP($J1901,ASBVs!$A$2:$AE$411,19,FALSE)</f>
        <v>2.65</v>
      </c>
      <c r="H1904" s="10" t="str">
        <f>VLOOKUP($J1901,ASBVs!$A$2:$AE$411,21,FALSE)</f>
        <v>0.18</v>
      </c>
      <c r="I1904" s="10" t="str">
        <f>VLOOKUP($J1901,ASBVs!$A$2:$AE$411,23,FALSE)</f>
        <v>-2.19</v>
      </c>
      <c r="J1904" s="10" t="str">
        <f>VLOOKUP($J1901,ASBVs!$A$2:$AE$411,25,FALSE)</f>
        <v>2.77</v>
      </c>
    </row>
    <row r="1905" spans="2:10" ht="13.35" customHeight="1">
      <c r="B1905" s="10" t="str">
        <f>VLOOKUP($J1901,ASBVs!$A$2:$AB$411,10,FALSE)</f>
        <v>64</v>
      </c>
      <c r="C1905" s="10" t="str">
        <f>VLOOKUP($J1901,ASBVs!$A$2:$AB$411,12,FALSE)</f>
        <v>67</v>
      </c>
      <c r="D1905" s="10" t="str">
        <f>VLOOKUP($J1901,ASBVs!$A$2:$AB$411,14,FALSE)</f>
        <v>66</v>
      </c>
      <c r="E1905" s="10" t="str">
        <f>VLOOKUP($J1901,ASBVs!$A$2:$AB$411,18,FALSE)</f>
        <v>66</v>
      </c>
      <c r="F1905" s="10" t="str">
        <f>VLOOKUP($J1901,ASBVs!$A$2:$AB$411,16,FALSE)</f>
        <v>68</v>
      </c>
      <c r="G1905" s="10" t="str">
        <f>VLOOKUP($J1901,ASBVs!$A$2:$AB$411,20,FALSE)</f>
        <v>59</v>
      </c>
      <c r="H1905" s="10" t="str">
        <f>VLOOKUP($J1901,ASBVs!$A$2:$AB$411,22,FALSE)</f>
        <v>56</v>
      </c>
      <c r="I1905" s="10" t="str">
        <f>VLOOKUP($J1901,ASBVs!$A$2:$AB$411,24,FALSE)</f>
        <v>55</v>
      </c>
      <c r="J1905" s="10" t="str">
        <f>VLOOKUP($J1901,ASBVs!$A$2:$AB$411,26,FALSE)</f>
        <v>57</v>
      </c>
    </row>
    <row r="1906" spans="2:10" ht="13.35" customHeight="1">
      <c r="B1906" s="11" t="s">
        <v>3103</v>
      </c>
      <c r="C1906" s="11" t="s">
        <v>3091</v>
      </c>
      <c r="D1906" s="11" t="s">
        <v>3104</v>
      </c>
      <c r="E1906" s="23" t="s">
        <v>2623</v>
      </c>
      <c r="F1906" s="23"/>
      <c r="G1906" s="24" t="s">
        <v>3105</v>
      </c>
      <c r="H1906" s="25"/>
      <c r="I1906" s="23" t="s">
        <v>3106</v>
      </c>
      <c r="J1906" s="23"/>
    </row>
    <row r="1907" spans="2:10" ht="13.35" customHeight="1">
      <c r="B1907" s="10" t="str">
        <f>VLOOKUP($J1901,ASBVs!$A$2:$AE$411,29,FALSE)</f>
        <v>2</v>
      </c>
      <c r="C1907" s="10" t="str">
        <f>VLOOKUP($J1901,ASBVs!$A$2:$AE$411,30,FALSE)</f>
        <v>2</v>
      </c>
      <c r="D1907" s="10" t="str">
        <f>VLOOKUP($J1901,ASBVs!$A$2:$AE$411,31,FALSE)</f>
        <v>1</v>
      </c>
      <c r="E1907" s="26" t="str">
        <f>VLOOKUP($J1901,ASBVs!$A$2:$B$411,2,FALSE)</f>
        <v xml:space="preserve">Tradie </v>
      </c>
      <c r="F1907" s="26"/>
      <c r="G1907" s="27" t="str">
        <f>VLOOKUP($J1901,ASBVs!$A$2:$AB$411,27,FALSE)</f>
        <v>151.65</v>
      </c>
      <c r="H1907" s="25"/>
      <c r="I1907" s="27" t="str">
        <f>VLOOKUP($J1901,ASBVs!$A$2:$AB$411,28,FALSE)</f>
        <v>150.38</v>
      </c>
      <c r="J1907" s="25"/>
    </row>
    <row r="1908" spans="2:10" ht="13.35" customHeight="1">
      <c r="B1908" s="28" t="s">
        <v>3107</v>
      </c>
      <c r="C1908" s="28"/>
      <c r="D1908" s="28"/>
      <c r="E1908" s="28"/>
      <c r="F1908" s="28"/>
      <c r="G1908" s="28"/>
      <c r="H1908" s="28" t="s">
        <v>3108</v>
      </c>
      <c r="I1908" s="28"/>
      <c r="J1908" s="28"/>
    </row>
    <row r="1910" spans="2:10" ht="13.35" customHeight="1">
      <c r="B1910" s="3" t="s">
        <v>3099</v>
      </c>
      <c r="C1910" s="4"/>
      <c r="D1910" s="4" t="str">
        <f>VLOOKUP($J1910,ASBVs!$A$2:$D$411,4,FALSE)</f>
        <v>221092</v>
      </c>
      <c r="E1910" s="4"/>
      <c r="F1910" s="4" t="str">
        <f>VLOOKUP($J1910,ASBVs!$A$2:$H$411,8,FALSE)</f>
        <v>Twin</v>
      </c>
      <c r="G1910" s="29"/>
      <c r="H1910" s="30"/>
      <c r="I1910" s="5" t="s">
        <v>3100</v>
      </c>
      <c r="J1910" s="6">
        <v>213</v>
      </c>
    </row>
    <row r="1911" spans="2:10" ht="13.35" customHeight="1">
      <c r="B1911" s="7" t="s">
        <v>3101</v>
      </c>
      <c r="C1911" s="19" t="str">
        <f>VLOOKUP($J1910,ASBVs!$A$2:$F$411,6,FALSE)</f>
        <v>200033</v>
      </c>
      <c r="D1911" s="20"/>
      <c r="E1911" s="20"/>
      <c r="F1911" s="7" t="s">
        <v>3102</v>
      </c>
      <c r="G1911" s="21">
        <f>VLOOKUP($J1910,ASBVs!$A$2:$G$411,7,FALSE)</f>
        <v>44709</v>
      </c>
      <c r="H1911" s="21"/>
      <c r="I1911" s="21"/>
      <c r="J1911" s="22"/>
    </row>
    <row r="1912" spans="2:10" ht="13.35" customHeight="1">
      <c r="B1912" s="8" t="s">
        <v>0</v>
      </c>
      <c r="C1912" s="9" t="s">
        <v>6</v>
      </c>
      <c r="D1912" s="9" t="s">
        <v>2667</v>
      </c>
      <c r="E1912" s="9" t="s">
        <v>2</v>
      </c>
      <c r="F1912" s="9" t="s">
        <v>1</v>
      </c>
      <c r="G1912" s="8" t="s">
        <v>3</v>
      </c>
      <c r="H1912" s="8" t="s">
        <v>4</v>
      </c>
      <c r="I1912" s="8" t="s">
        <v>5</v>
      </c>
      <c r="J1912" s="8" t="s">
        <v>7</v>
      </c>
    </row>
    <row r="1913" spans="2:10" ht="13.35" customHeight="1">
      <c r="B1913" s="10" t="str">
        <f>VLOOKUP($J1910,ASBVs!$A$2:$AE$411,9,FALSE)</f>
        <v>0.46</v>
      </c>
      <c r="C1913" s="10" t="str">
        <f>VLOOKUP($J1910,ASBVs!$A$2:$AE$411,11,FALSE)</f>
        <v>10.02</v>
      </c>
      <c r="D1913" s="10" t="str">
        <f>VLOOKUP($J1910,ASBVs!$A$2:$AE$411,13,FALSE)</f>
        <v>14.56</v>
      </c>
      <c r="E1913" s="10" t="str">
        <f>VLOOKUP($J1910,ASBVs!$A$2:$AE$411,17,FALSE)</f>
        <v>0.39</v>
      </c>
      <c r="F1913" s="10" t="str">
        <f>VLOOKUP($J1910,ASBVs!$A$2:$AE$411,15,FALSE)</f>
        <v>3.51</v>
      </c>
      <c r="G1913" s="10" t="str">
        <f>VLOOKUP($J1910,ASBVs!$A$2:$AE$411,19,FALSE)</f>
        <v>3.37</v>
      </c>
      <c r="H1913" s="10" t="str">
        <f>VLOOKUP($J1910,ASBVs!$A$2:$AE$411,21,FALSE)</f>
        <v>-0.63</v>
      </c>
      <c r="I1913" s="10" t="str">
        <f>VLOOKUP($J1910,ASBVs!$A$2:$AE$411,23,FALSE)</f>
        <v>1.83</v>
      </c>
      <c r="J1913" s="10" t="str">
        <f>VLOOKUP($J1910,ASBVs!$A$2:$AE$411,25,FALSE)</f>
        <v>2.65</v>
      </c>
    </row>
    <row r="1914" spans="2:10" ht="13.35" customHeight="1">
      <c r="B1914" s="10" t="str">
        <f>VLOOKUP($J1910,ASBVs!$A$2:$AB$411,10,FALSE)</f>
        <v>63</v>
      </c>
      <c r="C1914" s="10" t="str">
        <f>VLOOKUP($J1910,ASBVs!$A$2:$AB$411,12,FALSE)</f>
        <v>65</v>
      </c>
      <c r="D1914" s="10" t="str">
        <f>VLOOKUP($J1910,ASBVs!$A$2:$AB$411,14,FALSE)</f>
        <v>63</v>
      </c>
      <c r="E1914" s="10" t="str">
        <f>VLOOKUP($J1910,ASBVs!$A$2:$AB$411,18,FALSE)</f>
        <v>65</v>
      </c>
      <c r="F1914" s="10" t="str">
        <f>VLOOKUP($J1910,ASBVs!$A$2:$AB$411,16,FALSE)</f>
        <v>67</v>
      </c>
      <c r="G1914" s="10" t="str">
        <f>VLOOKUP($J1910,ASBVs!$A$2:$AB$411,20,FALSE)</f>
        <v>57</v>
      </c>
      <c r="H1914" s="10" t="str">
        <f>VLOOKUP($J1910,ASBVs!$A$2:$AB$411,22,FALSE)</f>
        <v>48</v>
      </c>
      <c r="I1914" s="10" t="str">
        <f>VLOOKUP($J1910,ASBVs!$A$2:$AB$411,24,FALSE)</f>
        <v>45</v>
      </c>
      <c r="J1914" s="10" t="str">
        <f>VLOOKUP($J1910,ASBVs!$A$2:$AB$411,26,FALSE)</f>
        <v>50</v>
      </c>
    </row>
    <row r="1915" spans="2:10" ht="13.35" customHeight="1">
      <c r="B1915" s="11" t="s">
        <v>3103</v>
      </c>
      <c r="C1915" s="11" t="s">
        <v>3091</v>
      </c>
      <c r="D1915" s="11" t="s">
        <v>3104</v>
      </c>
      <c r="E1915" s="23" t="s">
        <v>2623</v>
      </c>
      <c r="F1915" s="23"/>
      <c r="G1915" s="24" t="s">
        <v>3105</v>
      </c>
      <c r="H1915" s="25"/>
      <c r="I1915" s="23" t="s">
        <v>3106</v>
      </c>
      <c r="J1915" s="23"/>
    </row>
    <row r="1916" spans="2:10" ht="13.35" customHeight="1">
      <c r="B1916" s="10" t="str">
        <f>VLOOKUP($J1910,ASBVs!$A$2:$AE$411,29,FALSE)</f>
        <v>2</v>
      </c>
      <c r="C1916" s="10" t="str">
        <f>VLOOKUP($J1910,ASBVs!$A$2:$AE$411,30,FALSE)</f>
        <v>2</v>
      </c>
      <c r="D1916" s="10" t="str">
        <f>VLOOKUP($J1910,ASBVs!$A$2:$AE$411,31,FALSE)</f>
        <v>3</v>
      </c>
      <c r="E1916" s="26" t="str">
        <f>VLOOKUP($J1910,ASBVs!$A$2:$B$411,2,FALSE)</f>
        <v xml:space="preserve">Tradie </v>
      </c>
      <c r="F1916" s="26"/>
      <c r="G1916" s="27" t="str">
        <f>VLOOKUP($J1910,ASBVs!$A$2:$AB$411,27,FALSE)</f>
        <v>141.74</v>
      </c>
      <c r="H1916" s="25"/>
      <c r="I1916" s="27" t="str">
        <f>VLOOKUP($J1910,ASBVs!$A$2:$AB$411,28,FALSE)</f>
        <v>149.70</v>
      </c>
      <c r="J1916" s="25"/>
    </row>
    <row r="1917" spans="2:10" ht="13.35" customHeight="1">
      <c r="B1917" s="28" t="s">
        <v>3107</v>
      </c>
      <c r="C1917" s="28"/>
      <c r="D1917" s="28"/>
      <c r="E1917" s="28"/>
      <c r="F1917" s="28"/>
      <c r="G1917" s="28"/>
      <c r="H1917" s="28" t="s">
        <v>3108</v>
      </c>
      <c r="I1917" s="28"/>
      <c r="J1917" s="28"/>
    </row>
    <row r="1919" spans="2:10" ht="13.35" customHeight="1">
      <c r="B1919" s="3" t="s">
        <v>3099</v>
      </c>
      <c r="C1919" s="4"/>
      <c r="D1919" s="4" t="str">
        <f>VLOOKUP($J1919,ASBVs!$A$2:$D$411,4,FALSE)</f>
        <v>220262</v>
      </c>
      <c r="E1919" s="4"/>
      <c r="F1919" s="4" t="str">
        <f>VLOOKUP($J1919,ASBVs!$A$2:$H$411,8,FALSE)</f>
        <v>Twin</v>
      </c>
      <c r="G1919" s="29"/>
      <c r="H1919" s="30"/>
      <c r="I1919" s="5" t="s">
        <v>3100</v>
      </c>
      <c r="J1919" s="6">
        <v>214</v>
      </c>
    </row>
    <row r="1920" spans="2:10" ht="13.35" customHeight="1">
      <c r="B1920" s="7" t="s">
        <v>3101</v>
      </c>
      <c r="C1920" s="19" t="str">
        <f>VLOOKUP($J1919,ASBVs!$A$2:$F$411,6,FALSE)</f>
        <v>200033</v>
      </c>
      <c r="D1920" s="20"/>
      <c r="E1920" s="20"/>
      <c r="F1920" s="7" t="s">
        <v>3102</v>
      </c>
      <c r="G1920" s="21">
        <f>VLOOKUP($J1919,ASBVs!$A$2:$G$411,7,FALSE)</f>
        <v>44681</v>
      </c>
      <c r="H1920" s="21"/>
      <c r="I1920" s="21"/>
      <c r="J1920" s="22"/>
    </row>
    <row r="1921" spans="2:10" ht="13.35" customHeight="1">
      <c r="B1921" s="8" t="s">
        <v>0</v>
      </c>
      <c r="C1921" s="9" t="s">
        <v>6</v>
      </c>
      <c r="D1921" s="9" t="s">
        <v>2667</v>
      </c>
      <c r="E1921" s="9" t="s">
        <v>2</v>
      </c>
      <c r="F1921" s="9" t="s">
        <v>1</v>
      </c>
      <c r="G1921" s="8" t="s">
        <v>3</v>
      </c>
      <c r="H1921" s="8" t="s">
        <v>4</v>
      </c>
      <c r="I1921" s="8" t="s">
        <v>5</v>
      </c>
      <c r="J1921" s="8" t="s">
        <v>7</v>
      </c>
    </row>
    <row r="1922" spans="2:10" ht="13.35" customHeight="1">
      <c r="B1922" s="10" t="str">
        <f>VLOOKUP($J1919,ASBVs!$A$2:$AE$411,9,FALSE)</f>
        <v>0.23</v>
      </c>
      <c r="C1922" s="10" t="str">
        <f>VLOOKUP($J1919,ASBVs!$A$2:$AE$411,11,FALSE)</f>
        <v>9.41</v>
      </c>
      <c r="D1922" s="10" t="str">
        <f>VLOOKUP($J1919,ASBVs!$A$2:$AE$411,13,FALSE)</f>
        <v>13.69</v>
      </c>
      <c r="E1922" s="10" t="str">
        <f>VLOOKUP($J1919,ASBVs!$A$2:$AE$411,17,FALSE)</f>
        <v>0.13</v>
      </c>
      <c r="F1922" s="10" t="str">
        <f>VLOOKUP($J1919,ASBVs!$A$2:$AE$411,15,FALSE)</f>
        <v>3.25</v>
      </c>
      <c r="G1922" s="10" t="str">
        <f>VLOOKUP($J1919,ASBVs!$A$2:$AE$411,19,FALSE)</f>
        <v>3.27</v>
      </c>
      <c r="H1922" s="10" t="str">
        <f>VLOOKUP($J1919,ASBVs!$A$2:$AE$411,21,FALSE)</f>
        <v>-0.83</v>
      </c>
      <c r="I1922" s="10" t="str">
        <f>VLOOKUP($J1919,ASBVs!$A$2:$AE$411,23,FALSE)</f>
        <v>2.23</v>
      </c>
      <c r="J1922" s="10" t="str">
        <f>VLOOKUP($J1919,ASBVs!$A$2:$AE$411,25,FALSE)</f>
        <v>2.42</v>
      </c>
    </row>
    <row r="1923" spans="2:10" ht="13.35" customHeight="1">
      <c r="B1923" s="10" t="str">
        <f>VLOOKUP($J1919,ASBVs!$A$2:$AB$411,10,FALSE)</f>
        <v>69</v>
      </c>
      <c r="C1923" s="10" t="str">
        <f>VLOOKUP($J1919,ASBVs!$A$2:$AB$411,12,FALSE)</f>
        <v>70</v>
      </c>
      <c r="D1923" s="10" t="str">
        <f>VLOOKUP($J1919,ASBVs!$A$2:$AB$411,14,FALSE)</f>
        <v>70</v>
      </c>
      <c r="E1923" s="10" t="str">
        <f>VLOOKUP($J1919,ASBVs!$A$2:$AB$411,18,FALSE)</f>
        <v>69</v>
      </c>
      <c r="F1923" s="10" t="str">
        <f>VLOOKUP($J1919,ASBVs!$A$2:$AB$411,16,FALSE)</f>
        <v>71</v>
      </c>
      <c r="G1923" s="10" t="str">
        <f>VLOOKUP($J1919,ASBVs!$A$2:$AB$411,20,FALSE)</f>
        <v>62</v>
      </c>
      <c r="H1923" s="10" t="str">
        <f>VLOOKUP($J1919,ASBVs!$A$2:$AB$411,22,FALSE)</f>
        <v>59</v>
      </c>
      <c r="I1923" s="10" t="str">
        <f>VLOOKUP($J1919,ASBVs!$A$2:$AB$411,24,FALSE)</f>
        <v>56</v>
      </c>
      <c r="J1923" s="10" t="str">
        <f>VLOOKUP($J1919,ASBVs!$A$2:$AB$411,26,FALSE)</f>
        <v>59</v>
      </c>
    </row>
    <row r="1924" spans="2:10" ht="13.35" customHeight="1">
      <c r="B1924" s="11" t="s">
        <v>3103</v>
      </c>
      <c r="C1924" s="11" t="s">
        <v>3091</v>
      </c>
      <c r="D1924" s="11" t="s">
        <v>3104</v>
      </c>
      <c r="E1924" s="23" t="s">
        <v>2623</v>
      </c>
      <c r="F1924" s="23"/>
      <c r="G1924" s="24" t="s">
        <v>3105</v>
      </c>
      <c r="H1924" s="25"/>
      <c r="I1924" s="23" t="s">
        <v>3106</v>
      </c>
      <c r="J1924" s="23"/>
    </row>
    <row r="1925" spans="2:10" ht="13.35" customHeight="1">
      <c r="B1925" s="10" t="str">
        <f>VLOOKUP($J1919,ASBVs!$A$2:$AE$411,29,FALSE)</f>
        <v>2</v>
      </c>
      <c r="C1925" s="10" t="str">
        <f>VLOOKUP($J1919,ASBVs!$A$2:$AE$411,30,FALSE)</f>
        <v>2</v>
      </c>
      <c r="D1925" s="10" t="str">
        <f>VLOOKUP($J1919,ASBVs!$A$2:$AE$411,31,FALSE)</f>
        <v>2</v>
      </c>
      <c r="E1925" s="26" t="str">
        <f>VLOOKUP($J1919,ASBVs!$A$2:$B$411,2,FALSE)</f>
        <v xml:space="preserve">Tradie </v>
      </c>
      <c r="F1925" s="26"/>
      <c r="G1925" s="27" t="str">
        <f>VLOOKUP($J1919,ASBVs!$A$2:$AB$411,27,FALSE)</f>
        <v>136.68</v>
      </c>
      <c r="H1925" s="25"/>
      <c r="I1925" s="27" t="str">
        <f>VLOOKUP($J1919,ASBVs!$A$2:$AB$411,28,FALSE)</f>
        <v>146.88</v>
      </c>
      <c r="J1925" s="25"/>
    </row>
    <row r="1926" spans="2:10" ht="13.35" customHeight="1">
      <c r="B1926" s="28" t="s">
        <v>3107</v>
      </c>
      <c r="C1926" s="28"/>
      <c r="D1926" s="28"/>
      <c r="E1926" s="28"/>
      <c r="F1926" s="28"/>
      <c r="G1926" s="28"/>
      <c r="H1926" s="28" t="s">
        <v>3108</v>
      </c>
      <c r="I1926" s="28"/>
      <c r="J1926" s="28"/>
    </row>
    <row r="1928" spans="2:10" ht="13.35" customHeight="1">
      <c r="B1928" s="3" t="s">
        <v>3099</v>
      </c>
      <c r="C1928" s="4"/>
      <c r="D1928" s="4" t="str">
        <f>VLOOKUP($J1928,ASBVs!$A$2:$D$411,4,FALSE)</f>
        <v>221026</v>
      </c>
      <c r="E1928" s="4"/>
      <c r="F1928" s="4" t="str">
        <f>VLOOKUP($J1928,ASBVs!$A$2:$H$411,8,FALSE)</f>
        <v>Twin</v>
      </c>
      <c r="G1928" s="29" t="str">
        <f>VLOOKUP($J1928,ASBVs!$A$2:$AF$411,32,FALSE)</f>
        <v xml:space="preserve"> </v>
      </c>
      <c r="H1928" s="30"/>
      <c r="I1928" s="5" t="s">
        <v>3100</v>
      </c>
      <c r="J1928" s="6">
        <v>215</v>
      </c>
    </row>
    <row r="1929" spans="2:10" ht="13.35" customHeight="1">
      <c r="B1929" s="7" t="s">
        <v>3101</v>
      </c>
      <c r="C1929" s="19" t="str">
        <f>VLOOKUP($J1928,ASBVs!$A$2:$F$411,6,FALSE)</f>
        <v>201741</v>
      </c>
      <c r="D1929" s="20"/>
      <c r="E1929" s="20"/>
      <c r="F1929" s="7" t="s">
        <v>3102</v>
      </c>
      <c r="G1929" s="21">
        <f>VLOOKUP($J1928,ASBVs!$A$2:$G$411,7,FALSE)</f>
        <v>44700</v>
      </c>
      <c r="H1929" s="21"/>
      <c r="I1929" s="21"/>
      <c r="J1929" s="22"/>
    </row>
    <row r="1930" spans="2:10" ht="13.35" customHeight="1">
      <c r="B1930" s="8" t="s">
        <v>0</v>
      </c>
      <c r="C1930" s="9" t="s">
        <v>6</v>
      </c>
      <c r="D1930" s="9" t="s">
        <v>2667</v>
      </c>
      <c r="E1930" s="9" t="s">
        <v>2</v>
      </c>
      <c r="F1930" s="9" t="s">
        <v>1</v>
      </c>
      <c r="G1930" s="8" t="s">
        <v>3</v>
      </c>
      <c r="H1930" s="8" t="s">
        <v>4</v>
      </c>
      <c r="I1930" s="8" t="s">
        <v>5</v>
      </c>
      <c r="J1930" s="8" t="s">
        <v>7</v>
      </c>
    </row>
    <row r="1931" spans="2:10" ht="13.35" customHeight="1">
      <c r="B1931" s="10" t="str">
        <f>VLOOKUP($J1928,ASBVs!$A$2:$AE$411,9,FALSE)</f>
        <v>0.42</v>
      </c>
      <c r="C1931" s="10" t="str">
        <f>VLOOKUP($J1928,ASBVs!$A$2:$AE$411,11,FALSE)</f>
        <v>9.43</v>
      </c>
      <c r="D1931" s="10" t="str">
        <f>VLOOKUP($J1928,ASBVs!$A$2:$AE$411,13,FALSE)</f>
        <v>13.20</v>
      </c>
      <c r="E1931" s="10" t="str">
        <f>VLOOKUP($J1928,ASBVs!$A$2:$AE$411,17,FALSE)</f>
        <v>-0.10</v>
      </c>
      <c r="F1931" s="10" t="str">
        <f>VLOOKUP($J1928,ASBVs!$A$2:$AE$411,15,FALSE)</f>
        <v>3.27</v>
      </c>
      <c r="G1931" s="10" t="str">
        <f>VLOOKUP($J1928,ASBVs!$A$2:$AE$411,19,FALSE)</f>
        <v>3.75</v>
      </c>
      <c r="H1931" s="10" t="str">
        <f>VLOOKUP($J1928,ASBVs!$A$2:$AE$411,21,FALSE)</f>
        <v>-0.42</v>
      </c>
      <c r="I1931" s="10" t="str">
        <f>VLOOKUP($J1928,ASBVs!$A$2:$AE$411,23,FALSE)</f>
        <v>2.05</v>
      </c>
      <c r="J1931" s="10" t="str">
        <f>VLOOKUP($J1928,ASBVs!$A$2:$AE$411,25,FALSE)</f>
        <v>2.56</v>
      </c>
    </row>
    <row r="1932" spans="2:10" ht="13.35" customHeight="1">
      <c r="B1932" s="10" t="str">
        <f>VLOOKUP($J1928,ASBVs!$A$2:$AB$411,10,FALSE)</f>
        <v>62</v>
      </c>
      <c r="C1932" s="10" t="str">
        <f>VLOOKUP($J1928,ASBVs!$A$2:$AB$411,12,FALSE)</f>
        <v>65</v>
      </c>
      <c r="D1932" s="10" t="str">
        <f>VLOOKUP($J1928,ASBVs!$A$2:$AB$411,14,FALSE)</f>
        <v>61</v>
      </c>
      <c r="E1932" s="10" t="str">
        <f>VLOOKUP($J1928,ASBVs!$A$2:$AB$411,18,FALSE)</f>
        <v>63</v>
      </c>
      <c r="F1932" s="10" t="str">
        <f>VLOOKUP($J1928,ASBVs!$A$2:$AB$411,16,FALSE)</f>
        <v>66</v>
      </c>
      <c r="G1932" s="10" t="str">
        <f>VLOOKUP($J1928,ASBVs!$A$2:$AB$411,20,FALSE)</f>
        <v>57</v>
      </c>
      <c r="H1932" s="10" t="str">
        <f>VLOOKUP($J1928,ASBVs!$A$2:$AB$411,22,FALSE)</f>
        <v>42</v>
      </c>
      <c r="I1932" s="10" t="str">
        <f>VLOOKUP($J1928,ASBVs!$A$2:$AB$411,24,FALSE)</f>
        <v>42</v>
      </c>
      <c r="J1932" s="10" t="str">
        <f>VLOOKUP($J1928,ASBVs!$A$2:$AB$411,26,FALSE)</f>
        <v>47</v>
      </c>
    </row>
    <row r="1933" spans="2:10" ht="13.35" customHeight="1">
      <c r="B1933" s="11" t="s">
        <v>3103</v>
      </c>
      <c r="C1933" s="11" t="s">
        <v>3091</v>
      </c>
      <c r="D1933" s="11" t="s">
        <v>3104</v>
      </c>
      <c r="E1933" s="23" t="s">
        <v>2623</v>
      </c>
      <c r="F1933" s="23"/>
      <c r="G1933" s="24" t="s">
        <v>3105</v>
      </c>
      <c r="H1933" s="25"/>
      <c r="I1933" s="23" t="s">
        <v>3106</v>
      </c>
      <c r="J1933" s="23"/>
    </row>
    <row r="1934" spans="2:10" ht="13.35" customHeight="1">
      <c r="B1934" s="10" t="str">
        <f>VLOOKUP($J1928,ASBVs!$A$2:$AE$411,29,FALSE)</f>
        <v>1</v>
      </c>
      <c r="C1934" s="10" t="str">
        <f>VLOOKUP($J1928,ASBVs!$A$2:$AE$411,30,FALSE)</f>
        <v>2</v>
      </c>
      <c r="D1934" s="10" t="str">
        <f>VLOOKUP($J1928,ASBVs!$A$2:$AE$411,31,FALSE)</f>
        <v>1</v>
      </c>
      <c r="E1934" s="26" t="str">
        <f>VLOOKUP($J1928,ASBVs!$A$2:$B$411,2,FALSE)</f>
        <v xml:space="preserve">Tradie </v>
      </c>
      <c r="F1934" s="26"/>
      <c r="G1934" s="27" t="str">
        <f>VLOOKUP($J1928,ASBVs!$A$2:$AB$411,27,FALSE)</f>
        <v>141.32</v>
      </c>
      <c r="H1934" s="25"/>
      <c r="I1934" s="27" t="str">
        <f>VLOOKUP($J1928,ASBVs!$A$2:$AB$411,28,FALSE)</f>
        <v>146.78</v>
      </c>
      <c r="J1934" s="25"/>
    </row>
    <row r="1935" spans="2:10" ht="13.35" customHeight="1">
      <c r="B1935" s="28" t="s">
        <v>3107</v>
      </c>
      <c r="C1935" s="28"/>
      <c r="D1935" s="28"/>
      <c r="E1935" s="28"/>
      <c r="F1935" s="28"/>
      <c r="G1935" s="28"/>
      <c r="H1935" s="28" t="s">
        <v>3108</v>
      </c>
      <c r="I1935" s="28"/>
      <c r="J1935" s="28"/>
    </row>
    <row r="1937" spans="2:10" ht="13.35" customHeight="1">
      <c r="B1937" s="3" t="s">
        <v>3099</v>
      </c>
      <c r="C1937" s="4"/>
      <c r="D1937" s="4" t="str">
        <f>VLOOKUP($J1937,ASBVs!$A$2:$D$411,4,FALSE)</f>
        <v>221274</v>
      </c>
      <c r="E1937" s="4"/>
      <c r="F1937" s="4" t="str">
        <f>VLOOKUP($J1937,ASBVs!$A$2:$H$411,8,FALSE)</f>
        <v>Twin</v>
      </c>
      <c r="G1937" s="29"/>
      <c r="H1937" s="30"/>
      <c r="I1937" s="5" t="s">
        <v>3100</v>
      </c>
      <c r="J1937" s="6">
        <v>216</v>
      </c>
    </row>
    <row r="1938" spans="2:10" ht="13.35" customHeight="1">
      <c r="B1938" s="7" t="s">
        <v>3101</v>
      </c>
      <c r="C1938" s="19" t="str">
        <f>VLOOKUP($J1937,ASBVs!$A$2:$F$411,6,FALSE)</f>
        <v>211123</v>
      </c>
      <c r="D1938" s="20"/>
      <c r="E1938" s="20"/>
      <c r="F1938" s="7" t="s">
        <v>3102</v>
      </c>
      <c r="G1938" s="21">
        <f>VLOOKUP($J1937,ASBVs!$A$2:$G$411,7,FALSE)</f>
        <v>44726</v>
      </c>
      <c r="H1938" s="21"/>
      <c r="I1938" s="21"/>
      <c r="J1938" s="22"/>
    </row>
    <row r="1939" spans="2:10" ht="13.35" customHeight="1">
      <c r="B1939" s="8" t="s">
        <v>0</v>
      </c>
      <c r="C1939" s="9" t="s">
        <v>6</v>
      </c>
      <c r="D1939" s="9" t="s">
        <v>2667</v>
      </c>
      <c r="E1939" s="9" t="s">
        <v>2</v>
      </c>
      <c r="F1939" s="9" t="s">
        <v>1</v>
      </c>
      <c r="G1939" s="8" t="s">
        <v>3</v>
      </c>
      <c r="H1939" s="8" t="s">
        <v>4</v>
      </c>
      <c r="I1939" s="8" t="s">
        <v>5</v>
      </c>
      <c r="J1939" s="8" t="s">
        <v>7</v>
      </c>
    </row>
    <row r="1940" spans="2:10" ht="13.35" customHeight="1">
      <c r="B1940" s="10" t="str">
        <f>VLOOKUP($J1937,ASBVs!$A$2:$AE$411,9,FALSE)</f>
        <v>0.22</v>
      </c>
      <c r="C1940" s="10" t="str">
        <f>VLOOKUP($J1937,ASBVs!$A$2:$AE$411,11,FALSE)</f>
        <v>9.00</v>
      </c>
      <c r="D1940" s="10" t="str">
        <f>VLOOKUP($J1937,ASBVs!$A$2:$AE$411,13,FALSE)</f>
        <v>12.79</v>
      </c>
      <c r="E1940" s="10" t="str">
        <f>VLOOKUP($J1937,ASBVs!$A$2:$AE$411,17,FALSE)</f>
        <v>-0.22</v>
      </c>
      <c r="F1940" s="10" t="str">
        <f>VLOOKUP($J1937,ASBVs!$A$2:$AE$411,15,FALSE)</f>
        <v>3.63</v>
      </c>
      <c r="G1940" s="10" t="str">
        <f>VLOOKUP($J1937,ASBVs!$A$2:$AE$411,19,FALSE)</f>
        <v>4.02</v>
      </c>
      <c r="H1940" s="10" t="str">
        <f>VLOOKUP($J1937,ASBVs!$A$2:$AE$411,21,FALSE)</f>
        <v>-0.58</v>
      </c>
      <c r="I1940" s="10" t="str">
        <f>VLOOKUP($J1937,ASBVs!$A$2:$AE$411,23,FALSE)</f>
        <v>2.69</v>
      </c>
      <c r="J1940" s="10" t="str">
        <f>VLOOKUP($J1937,ASBVs!$A$2:$AE$411,25,FALSE)</f>
        <v>2.53</v>
      </c>
    </row>
    <row r="1941" spans="2:10" ht="13.35" customHeight="1">
      <c r="B1941" s="10" t="str">
        <f>VLOOKUP($J1937,ASBVs!$A$2:$AB$411,10,FALSE)</f>
        <v>57</v>
      </c>
      <c r="C1941" s="10" t="str">
        <f>VLOOKUP($J1937,ASBVs!$A$2:$AB$411,12,FALSE)</f>
        <v>60</v>
      </c>
      <c r="D1941" s="10" t="str">
        <f>VLOOKUP($J1937,ASBVs!$A$2:$AB$411,14,FALSE)</f>
        <v>57</v>
      </c>
      <c r="E1941" s="10" t="str">
        <f>VLOOKUP($J1937,ASBVs!$A$2:$AB$411,18,FALSE)</f>
        <v>60</v>
      </c>
      <c r="F1941" s="10" t="str">
        <f>VLOOKUP($J1937,ASBVs!$A$2:$AB$411,16,FALSE)</f>
        <v>62</v>
      </c>
      <c r="G1941" s="10" t="str">
        <f>VLOOKUP($J1937,ASBVs!$A$2:$AB$411,20,FALSE)</f>
        <v>53</v>
      </c>
      <c r="H1941" s="10" t="str">
        <f>VLOOKUP($J1937,ASBVs!$A$2:$AB$411,22,FALSE)</f>
        <v>41</v>
      </c>
      <c r="I1941" s="10" t="str">
        <f>VLOOKUP($J1937,ASBVs!$A$2:$AB$411,24,FALSE)</f>
        <v>40</v>
      </c>
      <c r="J1941" s="10" t="str">
        <f>VLOOKUP($J1937,ASBVs!$A$2:$AB$411,26,FALSE)</f>
        <v>44</v>
      </c>
    </row>
    <row r="1942" spans="2:10" ht="13.35" customHeight="1">
      <c r="B1942" s="11" t="s">
        <v>3103</v>
      </c>
      <c r="C1942" s="11" t="s">
        <v>3091</v>
      </c>
      <c r="D1942" s="11" t="s">
        <v>3104</v>
      </c>
      <c r="E1942" s="23" t="s">
        <v>2623</v>
      </c>
      <c r="F1942" s="23"/>
      <c r="G1942" s="24" t="s">
        <v>3105</v>
      </c>
      <c r="H1942" s="25"/>
      <c r="I1942" s="23" t="s">
        <v>3106</v>
      </c>
      <c r="J1942" s="23"/>
    </row>
    <row r="1943" spans="2:10" ht="13.35" customHeight="1">
      <c r="B1943" s="10" t="str">
        <f>VLOOKUP($J1937,ASBVs!$A$2:$AE$411,29,FALSE)</f>
        <v>3</v>
      </c>
      <c r="C1943" s="10" t="str">
        <f>VLOOKUP($J1937,ASBVs!$A$2:$AE$411,30,FALSE)</f>
        <v>3</v>
      </c>
      <c r="D1943" s="10" t="str">
        <f>VLOOKUP($J1937,ASBVs!$A$2:$AE$411,31,FALSE)</f>
        <v>3</v>
      </c>
      <c r="E1943" s="26" t="str">
        <f>VLOOKUP($J1937,ASBVs!$A$2:$B$411,2,FALSE)</f>
        <v xml:space="preserve">Tradie </v>
      </c>
      <c r="F1943" s="26"/>
      <c r="G1943" s="27" t="str">
        <f>VLOOKUP($J1937,ASBVs!$A$2:$AB$411,27,FALSE)</f>
        <v>139.44</v>
      </c>
      <c r="H1943" s="25"/>
      <c r="I1943" s="27" t="str">
        <f>VLOOKUP($J1937,ASBVs!$A$2:$AB$411,28,FALSE)</f>
        <v>146.54</v>
      </c>
      <c r="J1943" s="25"/>
    </row>
    <row r="1944" spans="2:10" ht="13.35" customHeight="1">
      <c r="B1944" s="28" t="s">
        <v>3107</v>
      </c>
      <c r="C1944" s="28"/>
      <c r="D1944" s="28"/>
      <c r="E1944" s="28"/>
      <c r="F1944" s="28"/>
      <c r="G1944" s="28"/>
      <c r="H1944" s="28" t="s">
        <v>3108</v>
      </c>
      <c r="I1944" s="28"/>
      <c r="J1944" s="28"/>
    </row>
    <row r="1946" spans="2:10" ht="13.35" customHeight="1">
      <c r="B1946" s="3" t="s">
        <v>3099</v>
      </c>
      <c r="C1946" s="4"/>
      <c r="D1946" s="4" t="str">
        <f>VLOOKUP($J1946,ASBVs!$A$2:$D$411,4,FALSE)</f>
        <v>220943</v>
      </c>
      <c r="E1946" s="4"/>
      <c r="F1946" s="4" t="str">
        <f>VLOOKUP($J1946,ASBVs!$A$2:$H$411,8,FALSE)</f>
        <v>Twin</v>
      </c>
      <c r="G1946" s="29"/>
      <c r="H1946" s="30"/>
      <c r="I1946" s="5" t="s">
        <v>3100</v>
      </c>
      <c r="J1946" s="6">
        <v>217</v>
      </c>
    </row>
    <row r="1947" spans="2:10" ht="13.35" customHeight="1">
      <c r="B1947" s="7" t="s">
        <v>3101</v>
      </c>
      <c r="C1947" s="19" t="str">
        <f>VLOOKUP($J1946,ASBVs!$A$2:$F$411,6,FALSE)</f>
        <v>210890</v>
      </c>
      <c r="D1947" s="20"/>
      <c r="E1947" s="20"/>
      <c r="F1947" s="7" t="s">
        <v>3102</v>
      </c>
      <c r="G1947" s="21">
        <f>VLOOKUP($J1946,ASBVs!$A$2:$G$411,7,FALSE)</f>
        <v>44692</v>
      </c>
      <c r="H1947" s="21"/>
      <c r="I1947" s="21"/>
      <c r="J1947" s="22"/>
    </row>
    <row r="1948" spans="2:10" ht="13.35" customHeight="1">
      <c r="B1948" s="8" t="s">
        <v>0</v>
      </c>
      <c r="C1948" s="9" t="s">
        <v>6</v>
      </c>
      <c r="D1948" s="9" t="s">
        <v>2667</v>
      </c>
      <c r="E1948" s="9" t="s">
        <v>2</v>
      </c>
      <c r="F1948" s="9" t="s">
        <v>1</v>
      </c>
      <c r="G1948" s="8" t="s">
        <v>3</v>
      </c>
      <c r="H1948" s="8" t="s">
        <v>4</v>
      </c>
      <c r="I1948" s="8" t="s">
        <v>5</v>
      </c>
      <c r="J1948" s="8" t="s">
        <v>7</v>
      </c>
    </row>
    <row r="1949" spans="2:10" ht="13.35" customHeight="1">
      <c r="B1949" s="10" t="str">
        <f>VLOOKUP($J1946,ASBVs!$A$2:$AE$411,9,FALSE)</f>
        <v>0.54</v>
      </c>
      <c r="C1949" s="10" t="str">
        <f>VLOOKUP($J1946,ASBVs!$A$2:$AE$411,11,FALSE)</f>
        <v>9.66</v>
      </c>
      <c r="D1949" s="10" t="str">
        <f>VLOOKUP($J1946,ASBVs!$A$2:$AE$411,13,FALSE)</f>
        <v>14.41</v>
      </c>
      <c r="E1949" s="10" t="str">
        <f>VLOOKUP($J1946,ASBVs!$A$2:$AE$411,17,FALSE)</f>
        <v>-0.59</v>
      </c>
      <c r="F1949" s="10" t="str">
        <f>VLOOKUP($J1946,ASBVs!$A$2:$AE$411,15,FALSE)</f>
        <v>2.70</v>
      </c>
      <c r="G1949" s="10" t="str">
        <f>VLOOKUP($J1946,ASBVs!$A$2:$AE$411,19,FALSE)</f>
        <v>4.04</v>
      </c>
      <c r="H1949" s="10" t="str">
        <f>VLOOKUP($J1946,ASBVs!$A$2:$AE$411,21,FALSE)</f>
        <v>-0.49</v>
      </c>
      <c r="I1949" s="10" t="str">
        <f>VLOOKUP($J1946,ASBVs!$A$2:$AE$411,23,FALSE)</f>
        <v>1.55</v>
      </c>
      <c r="J1949" s="10" t="str">
        <f>VLOOKUP($J1946,ASBVs!$A$2:$AE$411,25,FALSE)</f>
        <v>2.27</v>
      </c>
    </row>
    <row r="1950" spans="2:10" ht="13.35" customHeight="1">
      <c r="B1950" s="10" t="str">
        <f>VLOOKUP($J1946,ASBVs!$A$2:$AB$411,10,FALSE)</f>
        <v>60</v>
      </c>
      <c r="C1950" s="10" t="str">
        <f>VLOOKUP($J1946,ASBVs!$A$2:$AB$411,12,FALSE)</f>
        <v>64</v>
      </c>
      <c r="D1950" s="10" t="str">
        <f>VLOOKUP($J1946,ASBVs!$A$2:$AB$411,14,FALSE)</f>
        <v>61</v>
      </c>
      <c r="E1950" s="10" t="str">
        <f>VLOOKUP($J1946,ASBVs!$A$2:$AB$411,18,FALSE)</f>
        <v>64</v>
      </c>
      <c r="F1950" s="10" t="str">
        <f>VLOOKUP($J1946,ASBVs!$A$2:$AB$411,16,FALSE)</f>
        <v>66</v>
      </c>
      <c r="G1950" s="10" t="str">
        <f>VLOOKUP($J1946,ASBVs!$A$2:$AB$411,20,FALSE)</f>
        <v>56</v>
      </c>
      <c r="H1950" s="10" t="str">
        <f>VLOOKUP($J1946,ASBVs!$A$2:$AB$411,22,FALSE)</f>
        <v>45</v>
      </c>
      <c r="I1950" s="10" t="str">
        <f>VLOOKUP($J1946,ASBVs!$A$2:$AB$411,24,FALSE)</f>
        <v>44</v>
      </c>
      <c r="J1950" s="10" t="str">
        <f>VLOOKUP($J1946,ASBVs!$A$2:$AB$411,26,FALSE)</f>
        <v>49</v>
      </c>
    </row>
    <row r="1951" spans="2:10" ht="13.35" customHeight="1">
      <c r="B1951" s="11" t="s">
        <v>3103</v>
      </c>
      <c r="C1951" s="11" t="s">
        <v>3091</v>
      </c>
      <c r="D1951" s="11" t="s">
        <v>3104</v>
      </c>
      <c r="E1951" s="23" t="s">
        <v>2623</v>
      </c>
      <c r="F1951" s="23"/>
      <c r="G1951" s="24" t="s">
        <v>3105</v>
      </c>
      <c r="H1951" s="25"/>
      <c r="I1951" s="23" t="s">
        <v>3106</v>
      </c>
      <c r="J1951" s="23"/>
    </row>
    <row r="1952" spans="2:10" ht="13.35" customHeight="1">
      <c r="B1952" s="10" t="str">
        <f>VLOOKUP($J1946,ASBVs!$A$2:$AE$411,29,FALSE)</f>
        <v>3</v>
      </c>
      <c r="C1952" s="10" t="str">
        <f>VLOOKUP($J1946,ASBVs!$A$2:$AE$411,30,FALSE)</f>
        <v>2</v>
      </c>
      <c r="D1952" s="10" t="str">
        <f>VLOOKUP($J1946,ASBVs!$A$2:$AE$411,31,FALSE)</f>
        <v>3</v>
      </c>
      <c r="E1952" s="26" t="str">
        <f>VLOOKUP($J1946,ASBVs!$A$2:$B$411,2,FALSE)</f>
        <v xml:space="preserve">Tradie </v>
      </c>
      <c r="F1952" s="26"/>
      <c r="G1952" s="27" t="str">
        <f>VLOOKUP($J1946,ASBVs!$A$2:$AB$411,27,FALSE)</f>
        <v>139.51</v>
      </c>
      <c r="H1952" s="25"/>
      <c r="I1952" s="27" t="str">
        <f>VLOOKUP($J1946,ASBVs!$A$2:$AB$411,28,FALSE)</f>
        <v>145.77</v>
      </c>
      <c r="J1952" s="25"/>
    </row>
    <row r="1953" spans="2:10" ht="13.35" customHeight="1">
      <c r="B1953" s="28" t="s">
        <v>3107</v>
      </c>
      <c r="C1953" s="28"/>
      <c r="D1953" s="28"/>
      <c r="E1953" s="28"/>
      <c r="F1953" s="28"/>
      <c r="G1953" s="28"/>
      <c r="H1953" s="28" t="s">
        <v>3108</v>
      </c>
      <c r="I1953" s="28"/>
      <c r="J1953" s="28"/>
    </row>
    <row r="1955" spans="2:10" ht="13.35" customHeight="1">
      <c r="B1955" s="3" t="s">
        <v>3099</v>
      </c>
      <c r="C1955" s="4"/>
      <c r="D1955" s="4" t="str">
        <f>VLOOKUP($J1955,ASBVs!$A$2:$D$411,4,FALSE)</f>
        <v>221498</v>
      </c>
      <c r="E1955" s="4"/>
      <c r="F1955" s="4" t="str">
        <f>VLOOKUP($J1955,ASBVs!$A$2:$H$411,8,FALSE)</f>
        <v>Single</v>
      </c>
      <c r="G1955" s="29"/>
      <c r="H1955" s="30"/>
      <c r="I1955" s="5" t="s">
        <v>3100</v>
      </c>
      <c r="J1955" s="6">
        <v>218</v>
      </c>
    </row>
    <row r="1956" spans="2:10" ht="13.35" customHeight="1">
      <c r="B1956" s="7" t="s">
        <v>3101</v>
      </c>
      <c r="C1956" s="19" t="str">
        <f>VLOOKUP($J1955,ASBVs!$A$2:$F$411,6,FALSE)</f>
        <v>201741</v>
      </c>
      <c r="D1956" s="20"/>
      <c r="E1956" s="20"/>
      <c r="F1956" s="7" t="s">
        <v>3102</v>
      </c>
      <c r="G1956" s="21">
        <f>VLOOKUP($J1955,ASBVs!$A$2:$G$411,7,FALSE)</f>
        <v>44747</v>
      </c>
      <c r="H1956" s="21"/>
      <c r="I1956" s="21"/>
      <c r="J1956" s="22"/>
    </row>
    <row r="1957" spans="2:10" ht="13.35" customHeight="1">
      <c r="B1957" s="8" t="s">
        <v>0</v>
      </c>
      <c r="C1957" s="9" t="s">
        <v>6</v>
      </c>
      <c r="D1957" s="9" t="s">
        <v>2667</v>
      </c>
      <c r="E1957" s="9" t="s">
        <v>2</v>
      </c>
      <c r="F1957" s="9" t="s">
        <v>1</v>
      </c>
      <c r="G1957" s="8" t="s">
        <v>3</v>
      </c>
      <c r="H1957" s="8" t="s">
        <v>4</v>
      </c>
      <c r="I1957" s="8" t="s">
        <v>5</v>
      </c>
      <c r="J1957" s="8" t="s">
        <v>7</v>
      </c>
    </row>
    <row r="1958" spans="2:10" ht="13.35" customHeight="1">
      <c r="B1958" s="10" t="str">
        <f>VLOOKUP($J1955,ASBVs!$A$2:$AE$411,9,FALSE)</f>
        <v>0.63</v>
      </c>
      <c r="C1958" s="10" t="str">
        <f>VLOOKUP($J1955,ASBVs!$A$2:$AE$411,11,FALSE)</f>
        <v>10.59</v>
      </c>
      <c r="D1958" s="10" t="str">
        <f>VLOOKUP($J1955,ASBVs!$A$2:$AE$411,13,FALSE)</f>
        <v>14.94</v>
      </c>
      <c r="E1958" s="10" t="str">
        <f>VLOOKUP($J1955,ASBVs!$A$2:$AE$411,17,FALSE)</f>
        <v>-0.44</v>
      </c>
      <c r="F1958" s="10" t="str">
        <f>VLOOKUP($J1955,ASBVs!$A$2:$AE$411,15,FALSE)</f>
        <v>2.50</v>
      </c>
      <c r="G1958" s="10" t="str">
        <f>VLOOKUP($J1955,ASBVs!$A$2:$AE$411,19,FALSE)</f>
        <v>4.05</v>
      </c>
      <c r="H1958" s="10" t="str">
        <f>VLOOKUP($J1955,ASBVs!$A$2:$AE$411,21,FALSE)</f>
        <v>-0.53</v>
      </c>
      <c r="I1958" s="10" t="str">
        <f>VLOOKUP($J1955,ASBVs!$A$2:$AE$411,23,FALSE)</f>
        <v>2.85</v>
      </c>
      <c r="J1958" s="10" t="str">
        <f>VLOOKUP($J1955,ASBVs!$A$2:$AE$411,25,FALSE)</f>
        <v>2.40</v>
      </c>
    </row>
    <row r="1959" spans="2:10" ht="13.35" customHeight="1">
      <c r="B1959" s="10" t="str">
        <f>VLOOKUP($J1955,ASBVs!$A$2:$AB$411,10,FALSE)</f>
        <v>62</v>
      </c>
      <c r="C1959" s="10" t="str">
        <f>VLOOKUP($J1955,ASBVs!$A$2:$AB$411,12,FALSE)</f>
        <v>64</v>
      </c>
      <c r="D1959" s="10" t="str">
        <f>VLOOKUP($J1955,ASBVs!$A$2:$AB$411,14,FALSE)</f>
        <v>61</v>
      </c>
      <c r="E1959" s="10" t="str">
        <f>VLOOKUP($J1955,ASBVs!$A$2:$AB$411,18,FALSE)</f>
        <v>62</v>
      </c>
      <c r="F1959" s="10" t="str">
        <f>VLOOKUP($J1955,ASBVs!$A$2:$AB$411,16,FALSE)</f>
        <v>64</v>
      </c>
      <c r="G1959" s="10" t="str">
        <f>VLOOKUP($J1955,ASBVs!$A$2:$AB$411,20,FALSE)</f>
        <v>56</v>
      </c>
      <c r="H1959" s="10" t="str">
        <f>VLOOKUP($J1955,ASBVs!$A$2:$AB$411,22,FALSE)</f>
        <v>43</v>
      </c>
      <c r="I1959" s="10" t="str">
        <f>VLOOKUP($J1955,ASBVs!$A$2:$AB$411,24,FALSE)</f>
        <v>42</v>
      </c>
      <c r="J1959" s="10" t="str">
        <f>VLOOKUP($J1955,ASBVs!$A$2:$AB$411,26,FALSE)</f>
        <v>47</v>
      </c>
    </row>
    <row r="1960" spans="2:10" ht="13.35" customHeight="1">
      <c r="B1960" s="11" t="s">
        <v>3103</v>
      </c>
      <c r="C1960" s="11" t="s">
        <v>3091</v>
      </c>
      <c r="D1960" s="11" t="s">
        <v>3104</v>
      </c>
      <c r="E1960" s="23" t="s">
        <v>2623</v>
      </c>
      <c r="F1960" s="23"/>
      <c r="G1960" s="24" t="s">
        <v>3105</v>
      </c>
      <c r="H1960" s="25"/>
      <c r="I1960" s="23" t="s">
        <v>3106</v>
      </c>
      <c r="J1960" s="23"/>
    </row>
    <row r="1961" spans="2:10" ht="13.35" customHeight="1">
      <c r="B1961" s="10" t="str">
        <f>VLOOKUP($J1955,ASBVs!$A$2:$AE$411,29,FALSE)</f>
        <v>2</v>
      </c>
      <c r="C1961" s="10" t="str">
        <f>VLOOKUP($J1955,ASBVs!$A$2:$AE$411,30,FALSE)</f>
        <v>3</v>
      </c>
      <c r="D1961" s="10" t="str">
        <f>VLOOKUP($J1955,ASBVs!$A$2:$AE$411,31,FALSE)</f>
        <v>3</v>
      </c>
      <c r="E1961" s="26" t="str">
        <f>VLOOKUP($J1955,ASBVs!$A$2:$B$411,2,FALSE)</f>
        <v xml:space="preserve">Tradie </v>
      </c>
      <c r="F1961" s="26"/>
      <c r="G1961" s="27" t="str">
        <f>VLOOKUP($J1955,ASBVs!$A$2:$AB$411,27,FALSE)</f>
        <v>138.15</v>
      </c>
      <c r="H1961" s="25"/>
      <c r="I1961" s="27" t="str">
        <f>VLOOKUP($J1955,ASBVs!$A$2:$AB$411,28,FALSE)</f>
        <v>144.90</v>
      </c>
      <c r="J1961" s="25"/>
    </row>
    <row r="1962" spans="2:10" ht="13.35" customHeight="1">
      <c r="B1962" s="28" t="s">
        <v>3107</v>
      </c>
      <c r="C1962" s="28"/>
      <c r="D1962" s="28"/>
      <c r="E1962" s="28"/>
      <c r="F1962" s="28"/>
      <c r="G1962" s="28"/>
      <c r="H1962" s="28" t="s">
        <v>3108</v>
      </c>
      <c r="I1962" s="28"/>
      <c r="J1962" s="28"/>
    </row>
    <row r="1964" spans="2:10" ht="13.35" customHeight="1">
      <c r="B1964" s="3" t="s">
        <v>3099</v>
      </c>
      <c r="C1964" s="4"/>
      <c r="D1964" s="4" t="str">
        <f>VLOOKUP($J1964,ASBVs!$A$2:$D$411,4,FALSE)</f>
        <v>221430</v>
      </c>
      <c r="E1964" s="4"/>
      <c r="F1964" s="4" t="str">
        <f>VLOOKUP($J1964,ASBVs!$A$2:$H$411,8,FALSE)</f>
        <v>Twin</v>
      </c>
      <c r="G1964" s="29"/>
      <c r="H1964" s="30"/>
      <c r="I1964" s="5" t="s">
        <v>3100</v>
      </c>
      <c r="J1964" s="6">
        <v>219</v>
      </c>
    </row>
    <row r="1965" spans="2:10" ht="13.35" customHeight="1">
      <c r="B1965" s="7" t="s">
        <v>3101</v>
      </c>
      <c r="C1965" s="19" t="str">
        <f>VLOOKUP($J1964,ASBVs!$A$2:$F$411,6,FALSE)</f>
        <v>211438</v>
      </c>
      <c r="D1965" s="20"/>
      <c r="E1965" s="20"/>
      <c r="F1965" s="7" t="s">
        <v>3102</v>
      </c>
      <c r="G1965" s="21">
        <f>VLOOKUP($J1964,ASBVs!$A$2:$G$411,7,FALSE)</f>
        <v>44736</v>
      </c>
      <c r="H1965" s="21"/>
      <c r="I1965" s="21"/>
      <c r="J1965" s="22"/>
    </row>
    <row r="1966" spans="2:10" ht="13.35" customHeight="1">
      <c r="B1966" s="8" t="s">
        <v>0</v>
      </c>
      <c r="C1966" s="9" t="s">
        <v>6</v>
      </c>
      <c r="D1966" s="9" t="s">
        <v>2667</v>
      </c>
      <c r="E1966" s="9" t="s">
        <v>2</v>
      </c>
      <c r="F1966" s="9" t="s">
        <v>1</v>
      </c>
      <c r="G1966" s="8" t="s">
        <v>3</v>
      </c>
      <c r="H1966" s="8" t="s">
        <v>4</v>
      </c>
      <c r="I1966" s="8" t="s">
        <v>5</v>
      </c>
      <c r="J1966" s="8" t="s">
        <v>7</v>
      </c>
    </row>
    <row r="1967" spans="2:10" ht="13.35" customHeight="1">
      <c r="B1967" s="10" t="str">
        <f>VLOOKUP($J1964,ASBVs!$A$2:$AE$411,9,FALSE)</f>
        <v>0.65</v>
      </c>
      <c r="C1967" s="10" t="str">
        <f>VLOOKUP($J1964,ASBVs!$A$2:$AE$411,11,FALSE)</f>
        <v>10.96</v>
      </c>
      <c r="D1967" s="10" t="str">
        <f>VLOOKUP($J1964,ASBVs!$A$2:$AE$411,13,FALSE)</f>
        <v>15.68</v>
      </c>
      <c r="E1967" s="10" t="str">
        <f>VLOOKUP($J1964,ASBVs!$A$2:$AE$411,17,FALSE)</f>
        <v>-0.82</v>
      </c>
      <c r="F1967" s="10" t="str">
        <f>VLOOKUP($J1964,ASBVs!$A$2:$AE$411,15,FALSE)</f>
        <v>2.59</v>
      </c>
      <c r="G1967" s="10" t="str">
        <f>VLOOKUP($J1964,ASBVs!$A$2:$AE$411,19,FALSE)</f>
        <v>4.77</v>
      </c>
      <c r="H1967" s="10" t="str">
        <f>VLOOKUP($J1964,ASBVs!$A$2:$AE$411,21,FALSE)</f>
        <v>-0.82</v>
      </c>
      <c r="I1967" s="10" t="str">
        <f>VLOOKUP($J1964,ASBVs!$A$2:$AE$411,23,FALSE)</f>
        <v>4.06</v>
      </c>
      <c r="J1967" s="10" t="str">
        <f>VLOOKUP($J1964,ASBVs!$A$2:$AE$411,25,FALSE)</f>
        <v>2.34</v>
      </c>
    </row>
    <row r="1968" spans="2:10" ht="13.35" customHeight="1">
      <c r="B1968" s="10" t="str">
        <f>VLOOKUP($J1964,ASBVs!$A$2:$AB$411,10,FALSE)</f>
        <v>60</v>
      </c>
      <c r="C1968" s="10" t="str">
        <f>VLOOKUP($J1964,ASBVs!$A$2:$AB$411,12,FALSE)</f>
        <v>61</v>
      </c>
      <c r="D1968" s="10" t="str">
        <f>VLOOKUP($J1964,ASBVs!$A$2:$AB$411,14,FALSE)</f>
        <v>58</v>
      </c>
      <c r="E1968" s="10" t="str">
        <f>VLOOKUP($J1964,ASBVs!$A$2:$AB$411,18,FALSE)</f>
        <v>60</v>
      </c>
      <c r="F1968" s="10" t="str">
        <f>VLOOKUP($J1964,ASBVs!$A$2:$AB$411,16,FALSE)</f>
        <v>63</v>
      </c>
      <c r="G1968" s="10" t="str">
        <f>VLOOKUP($J1964,ASBVs!$A$2:$AB$411,20,FALSE)</f>
        <v>54</v>
      </c>
      <c r="H1968" s="10" t="str">
        <f>VLOOKUP($J1964,ASBVs!$A$2:$AB$411,22,FALSE)</f>
        <v>44</v>
      </c>
      <c r="I1968" s="10" t="str">
        <f>VLOOKUP($J1964,ASBVs!$A$2:$AB$411,24,FALSE)</f>
        <v>43</v>
      </c>
      <c r="J1968" s="10" t="str">
        <f>VLOOKUP($J1964,ASBVs!$A$2:$AB$411,26,FALSE)</f>
        <v>46</v>
      </c>
    </row>
    <row r="1969" spans="2:10" ht="13.35" customHeight="1">
      <c r="B1969" s="11" t="s">
        <v>3103</v>
      </c>
      <c r="C1969" s="11" t="s">
        <v>3091</v>
      </c>
      <c r="D1969" s="11" t="s">
        <v>3104</v>
      </c>
      <c r="E1969" s="23" t="s">
        <v>2623</v>
      </c>
      <c r="F1969" s="23"/>
      <c r="G1969" s="24" t="s">
        <v>3105</v>
      </c>
      <c r="H1969" s="25"/>
      <c r="I1969" s="23" t="s">
        <v>3106</v>
      </c>
      <c r="J1969" s="23"/>
    </row>
    <row r="1970" spans="2:10" ht="13.35" customHeight="1">
      <c r="B1970" s="10" t="str">
        <f>VLOOKUP($J1964,ASBVs!$A$2:$AE$411,29,FALSE)</f>
        <v>1</v>
      </c>
      <c r="C1970" s="10" t="str">
        <f>VLOOKUP($J1964,ASBVs!$A$2:$AE$411,30,FALSE)</f>
        <v>2</v>
      </c>
      <c r="D1970" s="10" t="str">
        <f>VLOOKUP($J1964,ASBVs!$A$2:$AE$411,31,FALSE)</f>
        <v>1</v>
      </c>
      <c r="E1970" s="26" t="str">
        <f>VLOOKUP($J1964,ASBVs!$A$2:$B$411,2,FALSE)</f>
        <v xml:space="preserve">Tradie </v>
      </c>
      <c r="F1970" s="26"/>
      <c r="G1970" s="27" t="str">
        <f>VLOOKUP($J1964,ASBVs!$A$2:$AB$411,27,FALSE)</f>
        <v>134.51</v>
      </c>
      <c r="H1970" s="25"/>
      <c r="I1970" s="27" t="str">
        <f>VLOOKUP($J1964,ASBVs!$A$2:$AB$411,28,FALSE)</f>
        <v>144.48</v>
      </c>
      <c r="J1970" s="25"/>
    </row>
    <row r="1971" spans="2:10" ht="13.35" customHeight="1">
      <c r="B1971" s="28" t="s">
        <v>3107</v>
      </c>
      <c r="C1971" s="28"/>
      <c r="D1971" s="28"/>
      <c r="E1971" s="28"/>
      <c r="F1971" s="28"/>
      <c r="G1971" s="28"/>
      <c r="H1971" s="28" t="s">
        <v>3108</v>
      </c>
      <c r="I1971" s="28"/>
      <c r="J1971" s="28"/>
    </row>
    <row r="1973" spans="2:10" ht="13.35" customHeight="1">
      <c r="B1973" s="3" t="s">
        <v>3099</v>
      </c>
      <c r="C1973" s="4"/>
      <c r="D1973" s="4" t="str">
        <f>VLOOKUP($J1973,ASBVs!$A$2:$D$411,4,FALSE)</f>
        <v>221038</v>
      </c>
      <c r="E1973" s="4"/>
      <c r="F1973" s="4" t="str">
        <f>VLOOKUP($J1973,ASBVs!$A$2:$H$411,8,FALSE)</f>
        <v>Twin</v>
      </c>
      <c r="G1973" s="29"/>
      <c r="H1973" s="30"/>
      <c r="I1973" s="5" t="s">
        <v>3100</v>
      </c>
      <c r="J1973" s="6">
        <v>220</v>
      </c>
    </row>
    <row r="1974" spans="2:10" ht="13.35" customHeight="1">
      <c r="B1974" s="7" t="s">
        <v>3101</v>
      </c>
      <c r="C1974" s="19" t="str">
        <f>VLOOKUP($J1973,ASBVs!$A$2:$F$411,6,FALSE)</f>
        <v>201741</v>
      </c>
      <c r="D1974" s="20"/>
      <c r="E1974" s="20"/>
      <c r="F1974" s="7" t="s">
        <v>3102</v>
      </c>
      <c r="G1974" s="21">
        <f>VLOOKUP($J1973,ASBVs!$A$2:$G$411,7,FALSE)</f>
        <v>44701</v>
      </c>
      <c r="H1974" s="21"/>
      <c r="I1974" s="21"/>
      <c r="J1974" s="22"/>
    </row>
    <row r="1975" spans="2:10" ht="13.35" customHeight="1">
      <c r="B1975" s="8" t="s">
        <v>0</v>
      </c>
      <c r="C1975" s="9" t="s">
        <v>6</v>
      </c>
      <c r="D1975" s="9" t="s">
        <v>2667</v>
      </c>
      <c r="E1975" s="9" t="s">
        <v>2</v>
      </c>
      <c r="F1975" s="9" t="s">
        <v>1</v>
      </c>
      <c r="G1975" s="8" t="s">
        <v>3</v>
      </c>
      <c r="H1975" s="8" t="s">
        <v>4</v>
      </c>
      <c r="I1975" s="8" t="s">
        <v>5</v>
      </c>
      <c r="J1975" s="8" t="s">
        <v>7</v>
      </c>
    </row>
    <row r="1976" spans="2:10" ht="13.35" customHeight="1">
      <c r="B1976" s="10" t="str">
        <f>VLOOKUP($J1973,ASBVs!$A$2:$AE$411,9,FALSE)</f>
        <v>0.53</v>
      </c>
      <c r="C1976" s="10" t="str">
        <f>VLOOKUP($J1973,ASBVs!$A$2:$AE$411,11,FALSE)</f>
        <v>9.88</v>
      </c>
      <c r="D1976" s="10" t="str">
        <f>VLOOKUP($J1973,ASBVs!$A$2:$AE$411,13,FALSE)</f>
        <v>13.95</v>
      </c>
      <c r="E1976" s="10" t="str">
        <f>VLOOKUP($J1973,ASBVs!$A$2:$AE$411,17,FALSE)</f>
        <v>-0.23</v>
      </c>
      <c r="F1976" s="10" t="str">
        <f>VLOOKUP($J1973,ASBVs!$A$2:$AE$411,15,FALSE)</f>
        <v>2.68</v>
      </c>
      <c r="G1976" s="10" t="str">
        <f>VLOOKUP($J1973,ASBVs!$A$2:$AE$411,19,FALSE)</f>
        <v>3.47</v>
      </c>
      <c r="H1976" s="10" t="str">
        <f>VLOOKUP($J1973,ASBVs!$A$2:$AE$411,21,FALSE)</f>
        <v>-0.50</v>
      </c>
      <c r="I1976" s="10" t="str">
        <f>VLOOKUP($J1973,ASBVs!$A$2:$AE$411,23,FALSE)</f>
        <v>2.29</v>
      </c>
      <c r="J1976" s="10" t="str">
        <f>VLOOKUP($J1973,ASBVs!$A$2:$AE$411,25,FALSE)</f>
        <v>2.37</v>
      </c>
    </row>
    <row r="1977" spans="2:10" ht="13.35" customHeight="1">
      <c r="B1977" s="10" t="str">
        <f>VLOOKUP($J1973,ASBVs!$A$2:$AB$411,10,FALSE)</f>
        <v>63</v>
      </c>
      <c r="C1977" s="10" t="str">
        <f>VLOOKUP($J1973,ASBVs!$A$2:$AB$411,12,FALSE)</f>
        <v>65</v>
      </c>
      <c r="D1977" s="10" t="str">
        <f>VLOOKUP($J1973,ASBVs!$A$2:$AB$411,14,FALSE)</f>
        <v>62</v>
      </c>
      <c r="E1977" s="10" t="str">
        <f>VLOOKUP($J1973,ASBVs!$A$2:$AB$411,18,FALSE)</f>
        <v>64</v>
      </c>
      <c r="F1977" s="10" t="str">
        <f>VLOOKUP($J1973,ASBVs!$A$2:$AB$411,16,FALSE)</f>
        <v>66</v>
      </c>
      <c r="G1977" s="10" t="str">
        <f>VLOOKUP($J1973,ASBVs!$A$2:$AB$411,20,FALSE)</f>
        <v>58</v>
      </c>
      <c r="H1977" s="10" t="str">
        <f>VLOOKUP($J1973,ASBVs!$A$2:$AB$411,22,FALSE)</f>
        <v>45</v>
      </c>
      <c r="I1977" s="10" t="str">
        <f>VLOOKUP($J1973,ASBVs!$A$2:$AB$411,24,FALSE)</f>
        <v>44</v>
      </c>
      <c r="J1977" s="10" t="str">
        <f>VLOOKUP($J1973,ASBVs!$A$2:$AB$411,26,FALSE)</f>
        <v>49</v>
      </c>
    </row>
    <row r="1978" spans="2:10" ht="13.35" customHeight="1">
      <c r="B1978" s="11" t="s">
        <v>3103</v>
      </c>
      <c r="C1978" s="11" t="s">
        <v>3091</v>
      </c>
      <c r="D1978" s="11" t="s">
        <v>3104</v>
      </c>
      <c r="E1978" s="23" t="s">
        <v>2623</v>
      </c>
      <c r="F1978" s="23"/>
      <c r="G1978" s="24" t="s">
        <v>3105</v>
      </c>
      <c r="H1978" s="25"/>
      <c r="I1978" s="23" t="s">
        <v>3106</v>
      </c>
      <c r="J1978" s="23"/>
    </row>
    <row r="1979" spans="2:10" ht="13.35" customHeight="1">
      <c r="B1979" s="10" t="str">
        <f>VLOOKUP($J1973,ASBVs!$A$2:$AE$411,29,FALSE)</f>
        <v>1</v>
      </c>
      <c r="C1979" s="10" t="str">
        <f>VLOOKUP($J1973,ASBVs!$A$2:$AE$411,30,FALSE)</f>
        <v>2</v>
      </c>
      <c r="D1979" s="10" t="str">
        <f>VLOOKUP($J1973,ASBVs!$A$2:$AE$411,31,FALSE)</f>
        <v>2</v>
      </c>
      <c r="E1979" s="26" t="str">
        <f>VLOOKUP($J1973,ASBVs!$A$2:$B$411,2,FALSE)</f>
        <v xml:space="preserve">Tradie </v>
      </c>
      <c r="F1979" s="26"/>
      <c r="G1979" s="27" t="str">
        <f>VLOOKUP($J1973,ASBVs!$A$2:$AB$411,27,FALSE)</f>
        <v>137.57</v>
      </c>
      <c r="H1979" s="25"/>
      <c r="I1979" s="27" t="str">
        <f>VLOOKUP($J1973,ASBVs!$A$2:$AB$411,28,FALSE)</f>
        <v>143.91</v>
      </c>
      <c r="J1979" s="25"/>
    </row>
    <row r="1980" spans="2:10" ht="13.35" customHeight="1">
      <c r="B1980" s="28" t="s">
        <v>3107</v>
      </c>
      <c r="C1980" s="28"/>
      <c r="D1980" s="28"/>
      <c r="E1980" s="28"/>
      <c r="F1980" s="28"/>
      <c r="G1980" s="28"/>
      <c r="H1980" s="28" t="s">
        <v>3108</v>
      </c>
      <c r="I1980" s="28"/>
      <c r="J1980" s="28"/>
    </row>
    <row r="1982" spans="2:10" ht="13.35" customHeight="1">
      <c r="B1982" s="3" t="s">
        <v>3099</v>
      </c>
      <c r="C1982" s="4"/>
      <c r="D1982" s="4" t="str">
        <f>VLOOKUP($J1982,ASBVs!$A$2:$D$411,4,FALSE)</f>
        <v>221181</v>
      </c>
      <c r="E1982" s="4"/>
      <c r="F1982" s="4" t="str">
        <f>VLOOKUP($J1982,ASBVs!$A$2:$H$411,8,FALSE)</f>
        <v>Twin</v>
      </c>
      <c r="G1982" s="29" t="str">
        <f>VLOOKUP($J1982,ASBVs!$A$2:$AF$411,32,FALSE)</f>
        <v>«««««</v>
      </c>
      <c r="H1982" s="30"/>
      <c r="I1982" s="5" t="s">
        <v>3100</v>
      </c>
      <c r="J1982" s="6">
        <v>221</v>
      </c>
    </row>
    <row r="1983" spans="2:10" ht="13.35" customHeight="1">
      <c r="B1983" s="7" t="s">
        <v>3101</v>
      </c>
      <c r="C1983" s="19" t="str">
        <f>VLOOKUP($J1982,ASBVs!$A$2:$F$411,6,FALSE)</f>
        <v>211195</v>
      </c>
      <c r="D1983" s="20"/>
      <c r="E1983" s="20"/>
      <c r="F1983" s="7" t="s">
        <v>3102</v>
      </c>
      <c r="G1983" s="21">
        <f>VLOOKUP($J1982,ASBVs!$A$2:$G$411,7,FALSE)</f>
        <v>44718</v>
      </c>
      <c r="H1983" s="21"/>
      <c r="I1983" s="21"/>
      <c r="J1983" s="22"/>
    </row>
    <row r="1984" spans="2:10" ht="13.35" customHeight="1">
      <c r="B1984" s="8" t="s">
        <v>0</v>
      </c>
      <c r="C1984" s="9" t="s">
        <v>6</v>
      </c>
      <c r="D1984" s="9" t="s">
        <v>2667</v>
      </c>
      <c r="E1984" s="9" t="s">
        <v>2</v>
      </c>
      <c r="F1984" s="9" t="s">
        <v>1</v>
      </c>
      <c r="G1984" s="8" t="s">
        <v>3</v>
      </c>
      <c r="H1984" s="8" t="s">
        <v>4</v>
      </c>
      <c r="I1984" s="8" t="s">
        <v>5</v>
      </c>
      <c r="J1984" s="8" t="s">
        <v>7</v>
      </c>
    </row>
    <row r="1985" spans="2:10" ht="13.35" customHeight="1">
      <c r="B1985" s="10" t="str">
        <f>VLOOKUP($J1982,ASBVs!$A$2:$AE$411,9,FALSE)</f>
        <v>0.64</v>
      </c>
      <c r="C1985" s="10" t="str">
        <f>VLOOKUP($J1982,ASBVs!$A$2:$AE$411,11,FALSE)</f>
        <v>11.01</v>
      </c>
      <c r="D1985" s="10" t="str">
        <f>VLOOKUP($J1982,ASBVs!$A$2:$AE$411,13,FALSE)</f>
        <v>16.18</v>
      </c>
      <c r="E1985" s="10" t="str">
        <f>VLOOKUP($J1982,ASBVs!$A$2:$AE$411,17,FALSE)</f>
        <v>-0.04</v>
      </c>
      <c r="F1985" s="10" t="str">
        <f>VLOOKUP($J1982,ASBVs!$A$2:$AE$411,15,FALSE)</f>
        <v>2.60</v>
      </c>
      <c r="G1985" s="10" t="str">
        <f>VLOOKUP($J1982,ASBVs!$A$2:$AE$411,19,FALSE)</f>
        <v>3.76</v>
      </c>
      <c r="H1985" s="10" t="str">
        <f>VLOOKUP($J1982,ASBVs!$A$2:$AE$411,21,FALSE)</f>
        <v>0.00</v>
      </c>
      <c r="I1985" s="10" t="str">
        <f>VLOOKUP($J1982,ASBVs!$A$2:$AE$411,23,FALSE)</f>
        <v>1.39</v>
      </c>
      <c r="J1985" s="10" t="str">
        <f>VLOOKUP($J1982,ASBVs!$A$2:$AE$411,25,FALSE)</f>
        <v>2.60</v>
      </c>
    </row>
    <row r="1986" spans="2:10" ht="13.35" customHeight="1">
      <c r="B1986" s="10" t="str">
        <f>VLOOKUP($J1982,ASBVs!$A$2:$AB$411,10,FALSE)</f>
        <v>56</v>
      </c>
      <c r="C1986" s="10" t="str">
        <f>VLOOKUP($J1982,ASBVs!$A$2:$AB$411,12,FALSE)</f>
        <v>59</v>
      </c>
      <c r="D1986" s="10" t="str">
        <f>VLOOKUP($J1982,ASBVs!$A$2:$AB$411,14,FALSE)</f>
        <v>56</v>
      </c>
      <c r="E1986" s="10" t="str">
        <f>VLOOKUP($J1982,ASBVs!$A$2:$AB$411,18,FALSE)</f>
        <v>59</v>
      </c>
      <c r="F1986" s="10" t="str">
        <f>VLOOKUP($J1982,ASBVs!$A$2:$AB$411,16,FALSE)</f>
        <v>61</v>
      </c>
      <c r="G1986" s="10" t="str">
        <f>VLOOKUP($J1982,ASBVs!$A$2:$AB$411,20,FALSE)</f>
        <v>52</v>
      </c>
      <c r="H1986" s="10" t="str">
        <f>VLOOKUP($J1982,ASBVs!$A$2:$AB$411,22,FALSE)</f>
        <v>44</v>
      </c>
      <c r="I1986" s="10" t="str">
        <f>VLOOKUP($J1982,ASBVs!$A$2:$AB$411,24,FALSE)</f>
        <v>43</v>
      </c>
      <c r="J1986" s="10" t="str">
        <f>VLOOKUP($J1982,ASBVs!$A$2:$AB$411,26,FALSE)</f>
        <v>45</v>
      </c>
    </row>
    <row r="1987" spans="2:10" ht="13.35" customHeight="1">
      <c r="B1987" s="11" t="s">
        <v>3103</v>
      </c>
      <c r="C1987" s="11" t="s">
        <v>3091</v>
      </c>
      <c r="D1987" s="11" t="s">
        <v>3104</v>
      </c>
      <c r="E1987" s="23" t="s">
        <v>2623</v>
      </c>
      <c r="F1987" s="23"/>
      <c r="G1987" s="24" t="s">
        <v>3105</v>
      </c>
      <c r="H1987" s="25"/>
      <c r="I1987" s="23" t="s">
        <v>3106</v>
      </c>
      <c r="J1987" s="23"/>
    </row>
    <row r="1988" spans="2:10" ht="13.35" customHeight="1">
      <c r="B1988" s="10" t="str">
        <f>VLOOKUP($J1982,ASBVs!$A$2:$AE$411,29,FALSE)</f>
        <v>2</v>
      </c>
      <c r="C1988" s="10" t="str">
        <f>VLOOKUP($J1982,ASBVs!$A$2:$AE$411,30,FALSE)</f>
        <v>3</v>
      </c>
      <c r="D1988" s="10" t="str">
        <f>VLOOKUP($J1982,ASBVs!$A$2:$AE$411,31,FALSE)</f>
        <v>3</v>
      </c>
      <c r="E1988" s="26" t="str">
        <f>VLOOKUP($J1982,ASBVs!$A$2:$B$411,2,FALSE)</f>
        <v xml:space="preserve">Tradie </v>
      </c>
      <c r="F1988" s="26"/>
      <c r="G1988" s="27" t="str">
        <f>VLOOKUP($J1982,ASBVs!$A$2:$AB$411,27,FALSE)</f>
        <v>142.79</v>
      </c>
      <c r="H1988" s="25"/>
      <c r="I1988" s="27" t="str">
        <f>VLOOKUP($J1982,ASBVs!$A$2:$AB$411,28,FALSE)</f>
        <v>143.70</v>
      </c>
      <c r="J1988" s="25"/>
    </row>
    <row r="1989" spans="2:10" ht="13.35" customHeight="1">
      <c r="B1989" s="28" t="s">
        <v>3107</v>
      </c>
      <c r="C1989" s="28"/>
      <c r="D1989" s="28"/>
      <c r="E1989" s="28"/>
      <c r="F1989" s="28"/>
      <c r="G1989" s="28"/>
      <c r="H1989" s="28" t="s">
        <v>3108</v>
      </c>
      <c r="I1989" s="28"/>
      <c r="J1989" s="28"/>
    </row>
    <row r="1991" spans="2:10" ht="13.35" customHeight="1">
      <c r="B1991" s="3" t="s">
        <v>3099</v>
      </c>
      <c r="C1991" s="4"/>
      <c r="D1991" s="4" t="str">
        <f>VLOOKUP($J1991,ASBVs!$A$2:$D$411,4,FALSE)</f>
        <v>220597</v>
      </c>
      <c r="E1991" s="4"/>
      <c r="F1991" s="4" t="str">
        <f>VLOOKUP($J1991,ASBVs!$A$2:$H$411,8,FALSE)</f>
        <v>Twin</v>
      </c>
      <c r="G1991" s="29"/>
      <c r="H1991" s="30"/>
      <c r="I1991" s="5" t="s">
        <v>3100</v>
      </c>
      <c r="J1991" s="6">
        <v>222</v>
      </c>
    </row>
    <row r="1992" spans="2:10" ht="13.35" customHeight="1">
      <c r="B1992" s="7" t="s">
        <v>3101</v>
      </c>
      <c r="C1992" s="19" t="str">
        <f>VLOOKUP($J1991,ASBVs!$A$2:$F$411,6,FALSE)</f>
        <v>201704</v>
      </c>
      <c r="D1992" s="20"/>
      <c r="E1992" s="20"/>
      <c r="F1992" s="7" t="s">
        <v>3102</v>
      </c>
      <c r="G1992" s="21">
        <f>VLOOKUP($J1991,ASBVs!$A$2:$G$411,7,FALSE)</f>
        <v>44683</v>
      </c>
      <c r="H1992" s="21"/>
      <c r="I1992" s="21"/>
      <c r="J1992" s="22"/>
    </row>
    <row r="1993" spans="2:10" ht="13.35" customHeight="1">
      <c r="B1993" s="8" t="s">
        <v>0</v>
      </c>
      <c r="C1993" s="9" t="s">
        <v>6</v>
      </c>
      <c r="D1993" s="9" t="s">
        <v>2667</v>
      </c>
      <c r="E1993" s="9" t="s">
        <v>2</v>
      </c>
      <c r="F1993" s="9" t="s">
        <v>1</v>
      </c>
      <c r="G1993" s="8" t="s">
        <v>3</v>
      </c>
      <c r="H1993" s="8" t="s">
        <v>4</v>
      </c>
      <c r="I1993" s="8" t="s">
        <v>5</v>
      </c>
      <c r="J1993" s="8" t="s">
        <v>7</v>
      </c>
    </row>
    <row r="1994" spans="2:10" ht="13.35" customHeight="1">
      <c r="B1994" s="10" t="str">
        <f>VLOOKUP($J1991,ASBVs!$A$2:$AE$411,9,FALSE)</f>
        <v>0.23</v>
      </c>
      <c r="C1994" s="10" t="str">
        <f>VLOOKUP($J1991,ASBVs!$A$2:$AE$411,11,FALSE)</f>
        <v>9.48</v>
      </c>
      <c r="D1994" s="10" t="str">
        <f>VLOOKUP($J1991,ASBVs!$A$2:$AE$411,13,FALSE)</f>
        <v>14.11</v>
      </c>
      <c r="E1994" s="10" t="str">
        <f>VLOOKUP($J1991,ASBVs!$A$2:$AE$411,17,FALSE)</f>
        <v>-0.35</v>
      </c>
      <c r="F1994" s="10" t="str">
        <f>VLOOKUP($J1991,ASBVs!$A$2:$AE$411,15,FALSE)</f>
        <v>2.90</v>
      </c>
      <c r="G1994" s="10" t="str">
        <f>VLOOKUP($J1991,ASBVs!$A$2:$AE$411,19,FALSE)</f>
        <v>3.70</v>
      </c>
      <c r="H1994" s="10" t="str">
        <f>VLOOKUP($J1991,ASBVs!$A$2:$AE$411,21,FALSE)</f>
        <v>-0.47</v>
      </c>
      <c r="I1994" s="10" t="str">
        <f>VLOOKUP($J1991,ASBVs!$A$2:$AE$411,23,FALSE)</f>
        <v>3.16</v>
      </c>
      <c r="J1994" s="10" t="str">
        <f>VLOOKUP($J1991,ASBVs!$A$2:$AE$411,25,FALSE)</f>
        <v>2.42</v>
      </c>
    </row>
    <row r="1995" spans="2:10" ht="13.35" customHeight="1">
      <c r="B1995" s="10" t="str">
        <f>VLOOKUP($J1991,ASBVs!$A$2:$AB$411,10,FALSE)</f>
        <v>65</v>
      </c>
      <c r="C1995" s="10" t="str">
        <f>VLOOKUP($J1991,ASBVs!$A$2:$AB$411,12,FALSE)</f>
        <v>68</v>
      </c>
      <c r="D1995" s="10" t="str">
        <f>VLOOKUP($J1991,ASBVs!$A$2:$AB$411,14,FALSE)</f>
        <v>68</v>
      </c>
      <c r="E1995" s="10" t="str">
        <f>VLOOKUP($J1991,ASBVs!$A$2:$AB$411,18,FALSE)</f>
        <v>68</v>
      </c>
      <c r="F1995" s="10" t="str">
        <f>VLOOKUP($J1991,ASBVs!$A$2:$AB$411,16,FALSE)</f>
        <v>70</v>
      </c>
      <c r="G1995" s="10" t="str">
        <f>VLOOKUP($J1991,ASBVs!$A$2:$AB$411,20,FALSE)</f>
        <v>58</v>
      </c>
      <c r="H1995" s="10" t="str">
        <f>VLOOKUP($J1991,ASBVs!$A$2:$AB$411,22,FALSE)</f>
        <v>45</v>
      </c>
      <c r="I1995" s="10" t="str">
        <f>VLOOKUP($J1991,ASBVs!$A$2:$AB$411,24,FALSE)</f>
        <v>44</v>
      </c>
      <c r="J1995" s="10" t="str">
        <f>VLOOKUP($J1991,ASBVs!$A$2:$AB$411,26,FALSE)</f>
        <v>54</v>
      </c>
    </row>
    <row r="1996" spans="2:10" ht="13.35" customHeight="1">
      <c r="B1996" s="11" t="s">
        <v>3103</v>
      </c>
      <c r="C1996" s="11" t="s">
        <v>3091</v>
      </c>
      <c r="D1996" s="11" t="s">
        <v>3104</v>
      </c>
      <c r="E1996" s="23" t="s">
        <v>2623</v>
      </c>
      <c r="F1996" s="23"/>
      <c r="G1996" s="24" t="s">
        <v>3105</v>
      </c>
      <c r="H1996" s="25"/>
      <c r="I1996" s="23" t="s">
        <v>3106</v>
      </c>
      <c r="J1996" s="23"/>
    </row>
    <row r="1997" spans="2:10" ht="13.35" customHeight="1">
      <c r="B1997" s="10" t="str">
        <f>VLOOKUP($J1991,ASBVs!$A$2:$AE$411,29,FALSE)</f>
        <v>3</v>
      </c>
      <c r="C1997" s="10" t="str">
        <f>VLOOKUP($J1991,ASBVs!$A$2:$AE$411,30,FALSE)</f>
        <v>3</v>
      </c>
      <c r="D1997" s="10" t="str">
        <f>VLOOKUP($J1991,ASBVs!$A$2:$AE$411,31,FALSE)</f>
        <v>2</v>
      </c>
      <c r="E1997" s="26" t="str">
        <f>VLOOKUP($J1991,ASBVs!$A$2:$B$411,2,FALSE)</f>
        <v xml:space="preserve">Tradie </v>
      </c>
      <c r="F1997" s="26"/>
      <c r="G1997" s="27" t="str">
        <f>VLOOKUP($J1991,ASBVs!$A$2:$AB$411,27,FALSE)</f>
        <v>137.28</v>
      </c>
      <c r="H1997" s="25"/>
      <c r="I1997" s="27" t="str">
        <f>VLOOKUP($J1991,ASBVs!$A$2:$AB$411,28,FALSE)</f>
        <v>143.35</v>
      </c>
      <c r="J1997" s="25"/>
    </row>
    <row r="1998" spans="2:10" ht="13.35" customHeight="1">
      <c r="B1998" s="28" t="s">
        <v>3107</v>
      </c>
      <c r="C1998" s="28"/>
      <c r="D1998" s="28"/>
      <c r="E1998" s="28"/>
      <c r="F1998" s="28"/>
      <c r="G1998" s="28"/>
      <c r="H1998" s="28" t="s">
        <v>3108</v>
      </c>
      <c r="I1998" s="28"/>
      <c r="J1998" s="28"/>
    </row>
    <row r="2000" spans="2:10" ht="13.35" customHeight="1">
      <c r="B2000" s="3" t="s">
        <v>3099</v>
      </c>
      <c r="C2000" s="4"/>
      <c r="D2000" s="4" t="str">
        <f>VLOOKUP($J2000,ASBVs!$A$2:$D$411,4,FALSE)</f>
        <v>221191</v>
      </c>
      <c r="E2000" s="4"/>
      <c r="F2000" s="4" t="str">
        <f>VLOOKUP($J2000,ASBVs!$A$2:$H$411,8,FALSE)</f>
        <v>Twin</v>
      </c>
      <c r="G2000" s="29"/>
      <c r="H2000" s="30"/>
      <c r="I2000" s="5" t="s">
        <v>3100</v>
      </c>
      <c r="J2000" s="6">
        <v>223</v>
      </c>
    </row>
    <row r="2001" spans="2:10" ht="13.35" customHeight="1">
      <c r="B2001" s="7" t="s">
        <v>3101</v>
      </c>
      <c r="C2001" s="19" t="str">
        <f>VLOOKUP($J2000,ASBVs!$A$2:$F$411,6,FALSE)</f>
        <v>201741</v>
      </c>
      <c r="D2001" s="20"/>
      <c r="E2001" s="20"/>
      <c r="F2001" s="7" t="s">
        <v>3102</v>
      </c>
      <c r="G2001" s="21">
        <f>VLOOKUP($J2000,ASBVs!$A$2:$G$411,7,FALSE)</f>
        <v>44719</v>
      </c>
      <c r="H2001" s="21"/>
      <c r="I2001" s="21"/>
      <c r="J2001" s="22"/>
    </row>
    <row r="2002" spans="2:10" ht="13.35" customHeight="1">
      <c r="B2002" s="8" t="s">
        <v>0</v>
      </c>
      <c r="C2002" s="9" t="s">
        <v>6</v>
      </c>
      <c r="D2002" s="9" t="s">
        <v>2667</v>
      </c>
      <c r="E2002" s="9" t="s">
        <v>2</v>
      </c>
      <c r="F2002" s="9" t="s">
        <v>1</v>
      </c>
      <c r="G2002" s="8" t="s">
        <v>3</v>
      </c>
      <c r="H2002" s="8" t="s">
        <v>4</v>
      </c>
      <c r="I2002" s="8" t="s">
        <v>5</v>
      </c>
      <c r="J2002" s="8" t="s">
        <v>7</v>
      </c>
    </row>
    <row r="2003" spans="2:10" ht="13.35" customHeight="1">
      <c r="B2003" s="10" t="str">
        <f>VLOOKUP($J2000,ASBVs!$A$2:$AE$411,9,FALSE)</f>
        <v>0.60</v>
      </c>
      <c r="C2003" s="10" t="str">
        <f>VLOOKUP($J2000,ASBVs!$A$2:$AE$411,11,FALSE)</f>
        <v>10.42</v>
      </c>
      <c r="D2003" s="10" t="str">
        <f>VLOOKUP($J2000,ASBVs!$A$2:$AE$411,13,FALSE)</f>
        <v>14.23</v>
      </c>
      <c r="E2003" s="10" t="str">
        <f>VLOOKUP($J2000,ASBVs!$A$2:$AE$411,17,FALSE)</f>
        <v>-0.77</v>
      </c>
      <c r="F2003" s="10" t="str">
        <f>VLOOKUP($J2000,ASBVs!$A$2:$AE$411,15,FALSE)</f>
        <v>2.34</v>
      </c>
      <c r="G2003" s="10" t="str">
        <f>VLOOKUP($J2000,ASBVs!$A$2:$AE$411,19,FALSE)</f>
        <v>4.19</v>
      </c>
      <c r="H2003" s="10" t="str">
        <f>VLOOKUP($J2000,ASBVs!$A$2:$AE$411,21,FALSE)</f>
        <v>-0.60</v>
      </c>
      <c r="I2003" s="10" t="str">
        <f>VLOOKUP($J2000,ASBVs!$A$2:$AE$411,23,FALSE)</f>
        <v>3.49</v>
      </c>
      <c r="J2003" s="10" t="str">
        <f>VLOOKUP($J2000,ASBVs!$A$2:$AE$411,25,FALSE)</f>
        <v>2.19</v>
      </c>
    </row>
    <row r="2004" spans="2:10" ht="13.35" customHeight="1">
      <c r="B2004" s="10" t="str">
        <f>VLOOKUP($J2000,ASBVs!$A$2:$AB$411,10,FALSE)</f>
        <v>62</v>
      </c>
      <c r="C2004" s="10" t="str">
        <f>VLOOKUP($J2000,ASBVs!$A$2:$AB$411,12,FALSE)</f>
        <v>65</v>
      </c>
      <c r="D2004" s="10" t="str">
        <f>VLOOKUP($J2000,ASBVs!$A$2:$AB$411,14,FALSE)</f>
        <v>62</v>
      </c>
      <c r="E2004" s="10" t="str">
        <f>VLOOKUP($J2000,ASBVs!$A$2:$AB$411,18,FALSE)</f>
        <v>63</v>
      </c>
      <c r="F2004" s="10" t="str">
        <f>VLOOKUP($J2000,ASBVs!$A$2:$AB$411,16,FALSE)</f>
        <v>65</v>
      </c>
      <c r="G2004" s="10" t="str">
        <f>VLOOKUP($J2000,ASBVs!$A$2:$AB$411,20,FALSE)</f>
        <v>57</v>
      </c>
      <c r="H2004" s="10" t="str">
        <f>VLOOKUP($J2000,ASBVs!$A$2:$AB$411,22,FALSE)</f>
        <v>42</v>
      </c>
      <c r="I2004" s="10" t="str">
        <f>VLOOKUP($J2000,ASBVs!$A$2:$AB$411,24,FALSE)</f>
        <v>42</v>
      </c>
      <c r="J2004" s="10" t="str">
        <f>VLOOKUP($J2000,ASBVs!$A$2:$AB$411,26,FALSE)</f>
        <v>47</v>
      </c>
    </row>
    <row r="2005" spans="2:10" ht="13.35" customHeight="1">
      <c r="B2005" s="11" t="s">
        <v>3103</v>
      </c>
      <c r="C2005" s="11" t="s">
        <v>3091</v>
      </c>
      <c r="D2005" s="11" t="s">
        <v>3104</v>
      </c>
      <c r="E2005" s="23" t="s">
        <v>2623</v>
      </c>
      <c r="F2005" s="23"/>
      <c r="G2005" s="24" t="s">
        <v>3105</v>
      </c>
      <c r="H2005" s="25"/>
      <c r="I2005" s="23" t="s">
        <v>3106</v>
      </c>
      <c r="J2005" s="23"/>
    </row>
    <row r="2006" spans="2:10" ht="13.35" customHeight="1">
      <c r="B2006" s="10" t="str">
        <f>VLOOKUP($J2000,ASBVs!$A$2:$AE$411,29,FALSE)</f>
        <v>2</v>
      </c>
      <c r="C2006" s="10" t="str">
        <f>VLOOKUP($J2000,ASBVs!$A$2:$AE$411,30,FALSE)</f>
        <v>3</v>
      </c>
      <c r="D2006" s="10" t="str">
        <f>VLOOKUP($J2000,ASBVs!$A$2:$AE$411,31,FALSE)</f>
        <v>1</v>
      </c>
      <c r="E2006" s="26" t="str">
        <f>VLOOKUP($J2000,ASBVs!$A$2:$B$411,2,FALSE)</f>
        <v xml:space="preserve">Tradie </v>
      </c>
      <c r="F2006" s="26"/>
      <c r="G2006" s="27" t="str">
        <f>VLOOKUP($J2000,ASBVs!$A$2:$AB$411,27,FALSE)</f>
        <v>135.39</v>
      </c>
      <c r="H2006" s="25"/>
      <c r="I2006" s="27" t="str">
        <f>VLOOKUP($J2000,ASBVs!$A$2:$AB$411,28,FALSE)</f>
        <v>142.93</v>
      </c>
      <c r="J2006" s="25"/>
    </row>
    <row r="2007" spans="2:10" ht="13.35" customHeight="1">
      <c r="B2007" s="28" t="s">
        <v>3107</v>
      </c>
      <c r="C2007" s="28"/>
      <c r="D2007" s="28"/>
      <c r="E2007" s="28"/>
      <c r="F2007" s="28"/>
      <c r="G2007" s="28"/>
      <c r="H2007" s="28" t="s">
        <v>3108</v>
      </c>
      <c r="I2007" s="28"/>
      <c r="J2007" s="28"/>
    </row>
    <row r="2009" spans="2:10" ht="13.35" customHeight="1">
      <c r="B2009" s="3" t="s">
        <v>3099</v>
      </c>
      <c r="C2009" s="4"/>
      <c r="D2009" s="4" t="str">
        <f>VLOOKUP($J2009,ASBVs!$A$2:$D$411,4,FALSE)</f>
        <v>221078</v>
      </c>
      <c r="E2009" s="4"/>
      <c r="F2009" s="4" t="str">
        <f>VLOOKUP($J2009,ASBVs!$A$2:$H$411,8,FALSE)</f>
        <v>Twin</v>
      </c>
      <c r="G2009" s="29" t="str">
        <f>VLOOKUP($J2009,ASBVs!$A$2:$AF$411,32,FALSE)</f>
        <v>«««««</v>
      </c>
      <c r="H2009" s="30"/>
      <c r="I2009" s="5" t="s">
        <v>3100</v>
      </c>
      <c r="J2009" s="6">
        <v>224</v>
      </c>
    </row>
    <row r="2010" spans="2:10" ht="13.35" customHeight="1">
      <c r="B2010" s="7" t="s">
        <v>3101</v>
      </c>
      <c r="C2010" s="19" t="str">
        <f>VLOOKUP($J2009,ASBVs!$A$2:$F$411,6,FALSE)</f>
        <v>201283</v>
      </c>
      <c r="D2010" s="20"/>
      <c r="E2010" s="20"/>
      <c r="F2010" s="7" t="s">
        <v>3102</v>
      </c>
      <c r="G2010" s="21">
        <f>VLOOKUP($J2009,ASBVs!$A$2:$G$411,7,FALSE)</f>
        <v>44707</v>
      </c>
      <c r="H2010" s="21"/>
      <c r="I2010" s="21"/>
      <c r="J2010" s="22"/>
    </row>
    <row r="2011" spans="2:10" ht="13.35" customHeight="1">
      <c r="B2011" s="8" t="s">
        <v>0</v>
      </c>
      <c r="C2011" s="9" t="s">
        <v>6</v>
      </c>
      <c r="D2011" s="9" t="s">
        <v>2667</v>
      </c>
      <c r="E2011" s="9" t="s">
        <v>2</v>
      </c>
      <c r="F2011" s="9" t="s">
        <v>1</v>
      </c>
      <c r="G2011" s="8" t="s">
        <v>3</v>
      </c>
      <c r="H2011" s="8" t="s">
        <v>4</v>
      </c>
      <c r="I2011" s="8" t="s">
        <v>5</v>
      </c>
      <c r="J2011" s="8" t="s">
        <v>7</v>
      </c>
    </row>
    <row r="2012" spans="2:10" ht="13.35" customHeight="1">
      <c r="B2012" s="10" t="str">
        <f>VLOOKUP($J2009,ASBVs!$A$2:$AE$411,9,FALSE)</f>
        <v>0.56</v>
      </c>
      <c r="C2012" s="10" t="str">
        <f>VLOOKUP($J2009,ASBVs!$A$2:$AE$411,11,FALSE)</f>
        <v>10.25</v>
      </c>
      <c r="D2012" s="10" t="str">
        <f>VLOOKUP($J2009,ASBVs!$A$2:$AE$411,13,FALSE)</f>
        <v>14.46</v>
      </c>
      <c r="E2012" s="10" t="str">
        <f>VLOOKUP($J2009,ASBVs!$A$2:$AE$411,17,FALSE)</f>
        <v>-0.06</v>
      </c>
      <c r="F2012" s="10" t="str">
        <f>VLOOKUP($J2009,ASBVs!$A$2:$AE$411,15,FALSE)</f>
        <v>2.79</v>
      </c>
      <c r="G2012" s="10" t="str">
        <f>VLOOKUP($J2009,ASBVs!$A$2:$AE$411,19,FALSE)</f>
        <v>3.36</v>
      </c>
      <c r="H2012" s="10" t="str">
        <f>VLOOKUP($J2009,ASBVs!$A$2:$AE$411,21,FALSE)</f>
        <v>0.00</v>
      </c>
      <c r="I2012" s="10" t="str">
        <f>VLOOKUP($J2009,ASBVs!$A$2:$AE$411,23,FALSE)</f>
        <v>1.28</v>
      </c>
      <c r="J2012" s="10" t="str">
        <f>VLOOKUP($J2009,ASBVs!$A$2:$AE$411,25,FALSE)</f>
        <v>2.18</v>
      </c>
    </row>
    <row r="2013" spans="2:10" ht="13.35" customHeight="1">
      <c r="B2013" s="10" t="str">
        <f>VLOOKUP($J2009,ASBVs!$A$2:$AB$411,10,FALSE)</f>
        <v>62</v>
      </c>
      <c r="C2013" s="10" t="str">
        <f>VLOOKUP($J2009,ASBVs!$A$2:$AB$411,12,FALSE)</f>
        <v>65</v>
      </c>
      <c r="D2013" s="10" t="str">
        <f>VLOOKUP($J2009,ASBVs!$A$2:$AB$411,14,FALSE)</f>
        <v>63</v>
      </c>
      <c r="E2013" s="10" t="str">
        <f>VLOOKUP($J2009,ASBVs!$A$2:$AB$411,18,FALSE)</f>
        <v>65</v>
      </c>
      <c r="F2013" s="10" t="str">
        <f>VLOOKUP($J2009,ASBVs!$A$2:$AB$411,16,FALSE)</f>
        <v>67</v>
      </c>
      <c r="G2013" s="10" t="str">
        <f>VLOOKUP($J2009,ASBVs!$A$2:$AB$411,20,FALSE)</f>
        <v>57</v>
      </c>
      <c r="H2013" s="10" t="str">
        <f>VLOOKUP($J2009,ASBVs!$A$2:$AB$411,22,FALSE)</f>
        <v>47</v>
      </c>
      <c r="I2013" s="10" t="str">
        <f>VLOOKUP($J2009,ASBVs!$A$2:$AB$411,24,FALSE)</f>
        <v>46</v>
      </c>
      <c r="J2013" s="10" t="str">
        <f>VLOOKUP($J2009,ASBVs!$A$2:$AB$411,26,FALSE)</f>
        <v>50</v>
      </c>
    </row>
    <row r="2014" spans="2:10" ht="13.35" customHeight="1">
      <c r="B2014" s="11" t="s">
        <v>3103</v>
      </c>
      <c r="C2014" s="11" t="s">
        <v>3091</v>
      </c>
      <c r="D2014" s="11" t="s">
        <v>3104</v>
      </c>
      <c r="E2014" s="23" t="s">
        <v>2623</v>
      </c>
      <c r="F2014" s="23"/>
      <c r="G2014" s="24" t="s">
        <v>3105</v>
      </c>
      <c r="H2014" s="25"/>
      <c r="I2014" s="23" t="s">
        <v>3106</v>
      </c>
      <c r="J2014" s="23"/>
    </row>
    <row r="2015" spans="2:10" ht="13.35" customHeight="1">
      <c r="B2015" s="10" t="str">
        <f>VLOOKUP($J2009,ASBVs!$A$2:$AE$411,29,FALSE)</f>
        <v>2</v>
      </c>
      <c r="C2015" s="10" t="str">
        <f>VLOOKUP($J2009,ASBVs!$A$2:$AE$411,30,FALSE)</f>
        <v>2</v>
      </c>
      <c r="D2015" s="10" t="str">
        <f>VLOOKUP($J2009,ASBVs!$A$2:$AE$411,31,FALSE)</f>
        <v>2</v>
      </c>
      <c r="E2015" s="26" t="str">
        <f>VLOOKUP($J2009,ASBVs!$A$2:$B$411,2,FALSE)</f>
        <v xml:space="preserve">Tradie </v>
      </c>
      <c r="F2015" s="26"/>
      <c r="G2015" s="27" t="str">
        <f>VLOOKUP($J2009,ASBVs!$A$2:$AB$411,27,FALSE)</f>
        <v>142.09</v>
      </c>
      <c r="H2015" s="25"/>
      <c r="I2015" s="27" t="str">
        <f>VLOOKUP($J2009,ASBVs!$A$2:$AB$411,28,FALSE)</f>
        <v>142.92</v>
      </c>
      <c r="J2015" s="25"/>
    </row>
    <row r="2016" spans="2:10" ht="13.35" customHeight="1">
      <c r="B2016" s="28" t="s">
        <v>3107</v>
      </c>
      <c r="C2016" s="28"/>
      <c r="D2016" s="28"/>
      <c r="E2016" s="28"/>
      <c r="F2016" s="28"/>
      <c r="G2016" s="28"/>
      <c r="H2016" s="28" t="s">
        <v>3108</v>
      </c>
      <c r="I2016" s="28"/>
      <c r="J2016" s="28"/>
    </row>
    <row r="2018" spans="2:10" ht="13.35" customHeight="1">
      <c r="B2018" s="3" t="s">
        <v>3099</v>
      </c>
      <c r="C2018" s="4"/>
      <c r="D2018" s="4" t="str">
        <f>VLOOKUP($J2018,ASBVs!$A$2:$D$411,4,FALSE)</f>
        <v>220708</v>
      </c>
      <c r="E2018" s="4"/>
      <c r="F2018" s="4" t="str">
        <f>VLOOKUP($J2018,ASBVs!$A$2:$H$411,8,FALSE)</f>
        <v>Twin</v>
      </c>
      <c r="G2018" s="29"/>
      <c r="H2018" s="30"/>
      <c r="I2018" s="5" t="s">
        <v>3100</v>
      </c>
      <c r="J2018" s="6">
        <v>225</v>
      </c>
    </row>
    <row r="2019" spans="2:10" ht="13.35" customHeight="1">
      <c r="B2019" s="7" t="s">
        <v>3101</v>
      </c>
      <c r="C2019" s="19" t="str">
        <f>VLOOKUP($J2018,ASBVs!$A$2:$F$411,6,FALSE)</f>
        <v>210890</v>
      </c>
      <c r="D2019" s="20"/>
      <c r="E2019" s="20"/>
      <c r="F2019" s="7" t="s">
        <v>3102</v>
      </c>
      <c r="G2019" s="21">
        <f>VLOOKUP($J2018,ASBVs!$A$2:$G$411,7,FALSE)</f>
        <v>44684</v>
      </c>
      <c r="H2019" s="21"/>
      <c r="I2019" s="21"/>
      <c r="J2019" s="22"/>
    </row>
    <row r="2020" spans="2:10" ht="13.35" customHeight="1">
      <c r="B2020" s="8" t="s">
        <v>0</v>
      </c>
      <c r="C2020" s="9" t="s">
        <v>6</v>
      </c>
      <c r="D2020" s="9" t="s">
        <v>2667</v>
      </c>
      <c r="E2020" s="9" t="s">
        <v>2</v>
      </c>
      <c r="F2020" s="9" t="s">
        <v>1</v>
      </c>
      <c r="G2020" s="8" t="s">
        <v>3</v>
      </c>
      <c r="H2020" s="8" t="s">
        <v>4</v>
      </c>
      <c r="I2020" s="8" t="s">
        <v>5</v>
      </c>
      <c r="J2020" s="8" t="s">
        <v>7</v>
      </c>
    </row>
    <row r="2021" spans="2:10" ht="13.35" customHeight="1">
      <c r="B2021" s="10" t="str">
        <f>VLOOKUP($J2018,ASBVs!$A$2:$AE$411,9,FALSE)</f>
        <v>0.39</v>
      </c>
      <c r="C2021" s="10" t="str">
        <f>VLOOKUP($J2018,ASBVs!$A$2:$AE$411,11,FALSE)</f>
        <v>8.84</v>
      </c>
      <c r="D2021" s="10" t="str">
        <f>VLOOKUP($J2018,ASBVs!$A$2:$AE$411,13,FALSE)</f>
        <v>13.42</v>
      </c>
      <c r="E2021" s="10" t="str">
        <f>VLOOKUP($J2018,ASBVs!$A$2:$AE$411,17,FALSE)</f>
        <v>-0.26</v>
      </c>
      <c r="F2021" s="10" t="str">
        <f>VLOOKUP($J2018,ASBVs!$A$2:$AE$411,15,FALSE)</f>
        <v>2.65</v>
      </c>
      <c r="G2021" s="10" t="str">
        <f>VLOOKUP($J2018,ASBVs!$A$2:$AE$411,19,FALSE)</f>
        <v>3.24</v>
      </c>
      <c r="H2021" s="10" t="str">
        <f>VLOOKUP($J2018,ASBVs!$A$2:$AE$411,21,FALSE)</f>
        <v>-0.60</v>
      </c>
      <c r="I2021" s="10" t="str">
        <f>VLOOKUP($J2018,ASBVs!$A$2:$AE$411,23,FALSE)</f>
        <v>2.17</v>
      </c>
      <c r="J2021" s="10" t="str">
        <f>VLOOKUP($J2018,ASBVs!$A$2:$AE$411,25,FALSE)</f>
        <v>2.27</v>
      </c>
    </row>
    <row r="2022" spans="2:10" ht="13.35" customHeight="1">
      <c r="B2022" s="10" t="str">
        <f>VLOOKUP($J2018,ASBVs!$A$2:$AB$411,10,FALSE)</f>
        <v>61</v>
      </c>
      <c r="C2022" s="10" t="str">
        <f>VLOOKUP($J2018,ASBVs!$A$2:$AB$411,12,FALSE)</f>
        <v>65</v>
      </c>
      <c r="D2022" s="10" t="str">
        <f>VLOOKUP($J2018,ASBVs!$A$2:$AB$411,14,FALSE)</f>
        <v>66</v>
      </c>
      <c r="E2022" s="10" t="str">
        <f>VLOOKUP($J2018,ASBVs!$A$2:$AB$411,18,FALSE)</f>
        <v>66</v>
      </c>
      <c r="F2022" s="10" t="str">
        <f>VLOOKUP($J2018,ASBVs!$A$2:$AB$411,16,FALSE)</f>
        <v>68</v>
      </c>
      <c r="G2022" s="10" t="str">
        <f>VLOOKUP($J2018,ASBVs!$A$2:$AB$411,20,FALSE)</f>
        <v>55</v>
      </c>
      <c r="H2022" s="10" t="str">
        <f>VLOOKUP($J2018,ASBVs!$A$2:$AB$411,22,FALSE)</f>
        <v>45</v>
      </c>
      <c r="I2022" s="10" t="str">
        <f>VLOOKUP($J2018,ASBVs!$A$2:$AB$411,24,FALSE)</f>
        <v>44</v>
      </c>
      <c r="J2022" s="10" t="str">
        <f>VLOOKUP($J2018,ASBVs!$A$2:$AB$411,26,FALSE)</f>
        <v>51</v>
      </c>
    </row>
    <row r="2023" spans="2:10" ht="13.35" customHeight="1">
      <c r="B2023" s="11" t="s">
        <v>3103</v>
      </c>
      <c r="C2023" s="11" t="s">
        <v>3091</v>
      </c>
      <c r="D2023" s="11" t="s">
        <v>3104</v>
      </c>
      <c r="E2023" s="23" t="s">
        <v>2623</v>
      </c>
      <c r="F2023" s="23"/>
      <c r="G2023" s="24" t="s">
        <v>3105</v>
      </c>
      <c r="H2023" s="25"/>
      <c r="I2023" s="23" t="s">
        <v>3106</v>
      </c>
      <c r="J2023" s="23"/>
    </row>
    <row r="2024" spans="2:10" ht="13.35" customHeight="1">
      <c r="B2024" s="10" t="str">
        <f>VLOOKUP($J2018,ASBVs!$A$2:$AE$411,29,FALSE)</f>
        <v>2</v>
      </c>
      <c r="C2024" s="10" t="str">
        <f>VLOOKUP($J2018,ASBVs!$A$2:$AE$411,30,FALSE)</f>
        <v>2</v>
      </c>
      <c r="D2024" s="10" t="str">
        <f>VLOOKUP($J2018,ASBVs!$A$2:$AE$411,31,FALSE)</f>
        <v>2</v>
      </c>
      <c r="E2024" s="26" t="str">
        <f>VLOOKUP($J2018,ASBVs!$A$2:$B$411,2,FALSE)</f>
        <v xml:space="preserve">Tradie </v>
      </c>
      <c r="F2024" s="26"/>
      <c r="G2024" s="27" t="str">
        <f>VLOOKUP($J2018,ASBVs!$A$2:$AB$411,27,FALSE)</f>
        <v>134.00</v>
      </c>
      <c r="H2024" s="25"/>
      <c r="I2024" s="27" t="str">
        <f>VLOOKUP($J2018,ASBVs!$A$2:$AB$411,28,FALSE)</f>
        <v>141.57</v>
      </c>
      <c r="J2024" s="25"/>
    </row>
    <row r="2025" spans="2:10" ht="13.35" customHeight="1">
      <c r="B2025" s="28" t="s">
        <v>3107</v>
      </c>
      <c r="C2025" s="28"/>
      <c r="D2025" s="28"/>
      <c r="E2025" s="28"/>
      <c r="F2025" s="28"/>
      <c r="G2025" s="28"/>
      <c r="H2025" s="28" t="s">
        <v>3108</v>
      </c>
      <c r="I2025" s="28"/>
      <c r="J2025" s="28"/>
    </row>
    <row r="2027" spans="2:10" ht="13.35" customHeight="1">
      <c r="B2027" s="3" t="s">
        <v>3099</v>
      </c>
      <c r="C2027" s="4"/>
      <c r="D2027" s="4" t="str">
        <f>VLOOKUP($J2027,ASBVs!$A$2:$D$411,4,FALSE)</f>
        <v>220761</v>
      </c>
      <c r="E2027" s="4"/>
      <c r="F2027" s="4" t="str">
        <f>VLOOKUP($J2027,ASBVs!$A$2:$H$411,8,FALSE)</f>
        <v>Twin</v>
      </c>
      <c r="G2027" s="29" t="str">
        <f>VLOOKUP($J2027,ASBVs!$A$2:$AF$411,32,FALSE)</f>
        <v xml:space="preserve"> </v>
      </c>
      <c r="H2027" s="30"/>
      <c r="I2027" s="5" t="s">
        <v>3100</v>
      </c>
      <c r="J2027" s="6">
        <v>226</v>
      </c>
    </row>
    <row r="2028" spans="2:10" ht="13.35" customHeight="1">
      <c r="B2028" s="7" t="s">
        <v>3101</v>
      </c>
      <c r="C2028" s="19" t="str">
        <f>VLOOKUP($J2027,ASBVs!$A$2:$F$411,6,FALSE)</f>
        <v>210890</v>
      </c>
      <c r="D2028" s="20"/>
      <c r="E2028" s="20"/>
      <c r="F2028" s="7" t="s">
        <v>3102</v>
      </c>
      <c r="G2028" s="21">
        <f>VLOOKUP($J2027,ASBVs!$A$2:$G$411,7,FALSE)</f>
        <v>44685</v>
      </c>
      <c r="H2028" s="21"/>
      <c r="I2028" s="21"/>
      <c r="J2028" s="22"/>
    </row>
    <row r="2029" spans="2:10" ht="13.35" customHeight="1">
      <c r="B2029" s="8" t="s">
        <v>0</v>
      </c>
      <c r="C2029" s="9" t="s">
        <v>6</v>
      </c>
      <c r="D2029" s="9" t="s">
        <v>2667</v>
      </c>
      <c r="E2029" s="9" t="s">
        <v>2</v>
      </c>
      <c r="F2029" s="9" t="s">
        <v>1</v>
      </c>
      <c r="G2029" s="8" t="s">
        <v>3</v>
      </c>
      <c r="H2029" s="8" t="s">
        <v>4</v>
      </c>
      <c r="I2029" s="8" t="s">
        <v>5</v>
      </c>
      <c r="J2029" s="8" t="s">
        <v>7</v>
      </c>
    </row>
    <row r="2030" spans="2:10" ht="13.35" customHeight="1">
      <c r="B2030" s="10" t="str">
        <f>VLOOKUP($J2027,ASBVs!$A$2:$AE$411,9,FALSE)</f>
        <v>0.40</v>
      </c>
      <c r="C2030" s="10" t="str">
        <f>VLOOKUP($J2027,ASBVs!$A$2:$AE$411,11,FALSE)</f>
        <v>8.80</v>
      </c>
      <c r="D2030" s="10" t="str">
        <f>VLOOKUP($J2027,ASBVs!$A$2:$AE$411,13,FALSE)</f>
        <v>13.04</v>
      </c>
      <c r="E2030" s="10" t="str">
        <f>VLOOKUP($J2027,ASBVs!$A$2:$AE$411,17,FALSE)</f>
        <v>-0.71</v>
      </c>
      <c r="F2030" s="10" t="str">
        <f>VLOOKUP($J2027,ASBVs!$A$2:$AE$411,15,FALSE)</f>
        <v>2.33</v>
      </c>
      <c r="G2030" s="10" t="str">
        <f>VLOOKUP($J2027,ASBVs!$A$2:$AE$411,19,FALSE)</f>
        <v>3.46</v>
      </c>
      <c r="H2030" s="10" t="str">
        <f>VLOOKUP($J2027,ASBVs!$A$2:$AE$411,21,FALSE)</f>
        <v>-0.46</v>
      </c>
      <c r="I2030" s="10" t="str">
        <f>VLOOKUP($J2027,ASBVs!$A$2:$AE$411,23,FALSE)</f>
        <v>2.44</v>
      </c>
      <c r="J2030" s="10" t="str">
        <f>VLOOKUP($J2027,ASBVs!$A$2:$AE$411,25,FALSE)</f>
        <v>2.25</v>
      </c>
    </row>
    <row r="2031" spans="2:10" ht="13.35" customHeight="1">
      <c r="B2031" s="10" t="str">
        <f>VLOOKUP($J2027,ASBVs!$A$2:$AB$411,10,FALSE)</f>
        <v>60</v>
      </c>
      <c r="C2031" s="10" t="str">
        <f>VLOOKUP($J2027,ASBVs!$A$2:$AB$411,12,FALSE)</f>
        <v>64</v>
      </c>
      <c r="D2031" s="10" t="str">
        <f>VLOOKUP($J2027,ASBVs!$A$2:$AB$411,14,FALSE)</f>
        <v>65</v>
      </c>
      <c r="E2031" s="10" t="str">
        <f>VLOOKUP($J2027,ASBVs!$A$2:$AB$411,18,FALSE)</f>
        <v>65</v>
      </c>
      <c r="F2031" s="10" t="str">
        <f>VLOOKUP($J2027,ASBVs!$A$2:$AB$411,16,FALSE)</f>
        <v>68</v>
      </c>
      <c r="G2031" s="10" t="str">
        <f>VLOOKUP($J2027,ASBVs!$A$2:$AB$411,20,FALSE)</f>
        <v>54</v>
      </c>
      <c r="H2031" s="10" t="str">
        <f>VLOOKUP($J2027,ASBVs!$A$2:$AB$411,22,FALSE)</f>
        <v>42</v>
      </c>
      <c r="I2031" s="10" t="str">
        <f>VLOOKUP($J2027,ASBVs!$A$2:$AB$411,24,FALSE)</f>
        <v>42</v>
      </c>
      <c r="J2031" s="10" t="str">
        <f>VLOOKUP($J2027,ASBVs!$A$2:$AB$411,26,FALSE)</f>
        <v>50</v>
      </c>
    </row>
    <row r="2032" spans="2:10" ht="13.35" customHeight="1">
      <c r="B2032" s="11" t="s">
        <v>3103</v>
      </c>
      <c r="C2032" s="11" t="s">
        <v>3091</v>
      </c>
      <c r="D2032" s="11" t="s">
        <v>3104</v>
      </c>
      <c r="E2032" s="23" t="s">
        <v>2623</v>
      </c>
      <c r="F2032" s="23"/>
      <c r="G2032" s="24" t="s">
        <v>3105</v>
      </c>
      <c r="H2032" s="25"/>
      <c r="I2032" s="23" t="s">
        <v>3106</v>
      </c>
      <c r="J2032" s="23"/>
    </row>
    <row r="2033" spans="2:10" ht="13.35" customHeight="1">
      <c r="B2033" s="10" t="str">
        <f>VLOOKUP($J2027,ASBVs!$A$2:$AE$411,29,FALSE)</f>
        <v>2</v>
      </c>
      <c r="C2033" s="10" t="str">
        <f>VLOOKUP($J2027,ASBVs!$A$2:$AE$411,30,FALSE)</f>
        <v>1</v>
      </c>
      <c r="D2033" s="10" t="str">
        <f>VLOOKUP($J2027,ASBVs!$A$2:$AE$411,31,FALSE)</f>
        <v>2</v>
      </c>
      <c r="E2033" s="26" t="str">
        <f>VLOOKUP($J2027,ASBVs!$A$2:$B$411,2,FALSE)</f>
        <v xml:space="preserve">Tradie </v>
      </c>
      <c r="F2033" s="26"/>
      <c r="G2033" s="27" t="str">
        <f>VLOOKUP($J2027,ASBVs!$A$2:$AB$411,27,FALSE)</f>
        <v>134.69</v>
      </c>
      <c r="H2033" s="25"/>
      <c r="I2033" s="27" t="str">
        <f>VLOOKUP($J2027,ASBVs!$A$2:$AB$411,28,FALSE)</f>
        <v>140.53</v>
      </c>
      <c r="J2033" s="25"/>
    </row>
    <row r="2034" spans="2:10" ht="13.35" customHeight="1">
      <c r="B2034" s="28" t="s">
        <v>3107</v>
      </c>
      <c r="C2034" s="28"/>
      <c r="D2034" s="28"/>
      <c r="E2034" s="28"/>
      <c r="F2034" s="28"/>
      <c r="G2034" s="28"/>
      <c r="H2034" s="28" t="s">
        <v>3108</v>
      </c>
      <c r="I2034" s="28"/>
      <c r="J2034" s="28"/>
    </row>
    <row r="2036" spans="2:10" ht="13.35" customHeight="1">
      <c r="B2036" s="3" t="s">
        <v>3099</v>
      </c>
      <c r="C2036" s="4"/>
      <c r="D2036" s="4" t="str">
        <f>VLOOKUP($J2036,ASBVs!$A$2:$D$411,4,FALSE)</f>
        <v>221426</v>
      </c>
      <c r="E2036" s="4"/>
      <c r="F2036" s="4" t="str">
        <f>VLOOKUP($J2036,ASBVs!$A$2:$H$411,8,FALSE)</f>
        <v>Twin</v>
      </c>
      <c r="G2036" s="29" t="str">
        <f>VLOOKUP($J2036,ASBVs!$A$2:$AF$411,32,FALSE)</f>
        <v xml:space="preserve"> </v>
      </c>
      <c r="H2036" s="30"/>
      <c r="I2036" s="5" t="s">
        <v>3100</v>
      </c>
      <c r="J2036" s="6">
        <v>227</v>
      </c>
    </row>
    <row r="2037" spans="2:10" ht="13.35" customHeight="1">
      <c r="B2037" s="7" t="s">
        <v>3101</v>
      </c>
      <c r="C2037" s="19" t="str">
        <f>VLOOKUP($J2036,ASBVs!$A$2:$F$411,6,FALSE)</f>
        <v>201741</v>
      </c>
      <c r="D2037" s="20"/>
      <c r="E2037" s="20"/>
      <c r="F2037" s="7" t="s">
        <v>3102</v>
      </c>
      <c r="G2037" s="21">
        <f>VLOOKUP($J2036,ASBVs!$A$2:$G$411,7,FALSE)</f>
        <v>44736</v>
      </c>
      <c r="H2037" s="21"/>
      <c r="I2037" s="21"/>
      <c r="J2037" s="22"/>
    </row>
    <row r="2038" spans="2:10" ht="13.35" customHeight="1">
      <c r="B2038" s="8" t="s">
        <v>0</v>
      </c>
      <c r="C2038" s="9" t="s">
        <v>6</v>
      </c>
      <c r="D2038" s="9" t="s">
        <v>2667</v>
      </c>
      <c r="E2038" s="9" t="s">
        <v>2</v>
      </c>
      <c r="F2038" s="9" t="s">
        <v>1</v>
      </c>
      <c r="G2038" s="8" t="s">
        <v>3</v>
      </c>
      <c r="H2038" s="8" t="s">
        <v>4</v>
      </c>
      <c r="I2038" s="8" t="s">
        <v>5</v>
      </c>
      <c r="J2038" s="8" t="s">
        <v>7</v>
      </c>
    </row>
    <row r="2039" spans="2:10" ht="13.35" customHeight="1">
      <c r="B2039" s="10" t="str">
        <f>VLOOKUP($J2036,ASBVs!$A$2:$AE$411,9,FALSE)</f>
        <v>0.46</v>
      </c>
      <c r="C2039" s="10" t="str">
        <f>VLOOKUP($J2036,ASBVs!$A$2:$AE$411,11,FALSE)</f>
        <v>9.99</v>
      </c>
      <c r="D2039" s="10" t="str">
        <f>VLOOKUP($J2036,ASBVs!$A$2:$AE$411,13,FALSE)</f>
        <v>14.07</v>
      </c>
      <c r="E2039" s="10" t="str">
        <f>VLOOKUP($J2036,ASBVs!$A$2:$AE$411,17,FALSE)</f>
        <v>-0.33</v>
      </c>
      <c r="F2039" s="10" t="str">
        <f>VLOOKUP($J2036,ASBVs!$A$2:$AE$411,15,FALSE)</f>
        <v>2.24</v>
      </c>
      <c r="G2039" s="10" t="str">
        <f>VLOOKUP($J2036,ASBVs!$A$2:$AE$411,19,FALSE)</f>
        <v>3.40</v>
      </c>
      <c r="H2039" s="10" t="str">
        <f>VLOOKUP($J2036,ASBVs!$A$2:$AE$411,21,FALSE)</f>
        <v>-0.43</v>
      </c>
      <c r="I2039" s="10" t="str">
        <f>VLOOKUP($J2036,ASBVs!$A$2:$AE$411,23,FALSE)</f>
        <v>2.41</v>
      </c>
      <c r="J2039" s="10" t="str">
        <f>VLOOKUP($J2036,ASBVs!$A$2:$AE$411,25,FALSE)</f>
        <v>2.27</v>
      </c>
    </row>
    <row r="2040" spans="2:10" ht="13.35" customHeight="1">
      <c r="B2040" s="10" t="str">
        <f>VLOOKUP($J2036,ASBVs!$A$2:$AB$411,10,FALSE)</f>
        <v>62</v>
      </c>
      <c r="C2040" s="10" t="str">
        <f>VLOOKUP($J2036,ASBVs!$A$2:$AB$411,12,FALSE)</f>
        <v>65</v>
      </c>
      <c r="D2040" s="10" t="str">
        <f>VLOOKUP($J2036,ASBVs!$A$2:$AB$411,14,FALSE)</f>
        <v>62</v>
      </c>
      <c r="E2040" s="10" t="str">
        <f>VLOOKUP($J2036,ASBVs!$A$2:$AB$411,18,FALSE)</f>
        <v>63</v>
      </c>
      <c r="F2040" s="10" t="str">
        <f>VLOOKUP($J2036,ASBVs!$A$2:$AB$411,16,FALSE)</f>
        <v>65</v>
      </c>
      <c r="G2040" s="10" t="str">
        <f>VLOOKUP($J2036,ASBVs!$A$2:$AB$411,20,FALSE)</f>
        <v>57</v>
      </c>
      <c r="H2040" s="10" t="str">
        <f>VLOOKUP($J2036,ASBVs!$A$2:$AB$411,22,FALSE)</f>
        <v>41</v>
      </c>
      <c r="I2040" s="10" t="str">
        <f>VLOOKUP($J2036,ASBVs!$A$2:$AB$411,24,FALSE)</f>
        <v>40</v>
      </c>
      <c r="J2040" s="10" t="str">
        <f>VLOOKUP($J2036,ASBVs!$A$2:$AB$411,26,FALSE)</f>
        <v>47</v>
      </c>
    </row>
    <row r="2041" spans="2:10" ht="13.35" customHeight="1">
      <c r="B2041" s="11" t="s">
        <v>3103</v>
      </c>
      <c r="C2041" s="11" t="s">
        <v>3091</v>
      </c>
      <c r="D2041" s="11" t="s">
        <v>3104</v>
      </c>
      <c r="E2041" s="23" t="s">
        <v>2623</v>
      </c>
      <c r="F2041" s="23"/>
      <c r="G2041" s="24" t="s">
        <v>3105</v>
      </c>
      <c r="H2041" s="25"/>
      <c r="I2041" s="23" t="s">
        <v>3106</v>
      </c>
      <c r="J2041" s="23"/>
    </row>
    <row r="2042" spans="2:10" ht="13.35" customHeight="1">
      <c r="B2042" s="10" t="str">
        <f>VLOOKUP($J2036,ASBVs!$A$2:$AE$411,29,FALSE)</f>
        <v>2</v>
      </c>
      <c r="C2042" s="10" t="str">
        <f>VLOOKUP($J2036,ASBVs!$A$2:$AE$411,30,FALSE)</f>
        <v>3</v>
      </c>
      <c r="D2042" s="10" t="str">
        <f>VLOOKUP($J2036,ASBVs!$A$2:$AE$411,31,FALSE)</f>
        <v>2</v>
      </c>
      <c r="E2042" s="26" t="str">
        <f>VLOOKUP($J2036,ASBVs!$A$2:$B$411,2,FALSE)</f>
        <v xml:space="preserve">Tradie </v>
      </c>
      <c r="F2042" s="26"/>
      <c r="G2042" s="27" t="str">
        <f>VLOOKUP($J2036,ASBVs!$A$2:$AB$411,27,FALSE)</f>
        <v>134.89</v>
      </c>
      <c r="H2042" s="25"/>
      <c r="I2042" s="27" t="str">
        <f>VLOOKUP($J2036,ASBVs!$A$2:$AB$411,28,FALSE)</f>
        <v>140.50</v>
      </c>
      <c r="J2042" s="25"/>
    </row>
    <row r="2043" spans="2:10" ht="13.35" customHeight="1">
      <c r="B2043" s="28" t="s">
        <v>3107</v>
      </c>
      <c r="C2043" s="28"/>
      <c r="D2043" s="28"/>
      <c r="E2043" s="28"/>
      <c r="F2043" s="28"/>
      <c r="G2043" s="28"/>
      <c r="H2043" s="28" t="s">
        <v>3108</v>
      </c>
      <c r="I2043" s="28"/>
      <c r="J2043" s="28"/>
    </row>
    <row r="2045" spans="2:10" ht="13.35" customHeight="1">
      <c r="B2045" s="3" t="s">
        <v>3099</v>
      </c>
      <c r="C2045" s="4"/>
      <c r="D2045" s="4" t="str">
        <f>VLOOKUP($J2045,ASBVs!$A$2:$D$411,4,FALSE)</f>
        <v>220280</v>
      </c>
      <c r="E2045" s="4"/>
      <c r="F2045" s="4" t="str">
        <f>VLOOKUP($J2045,ASBVs!$A$2:$H$411,8,FALSE)</f>
        <v>Twin</v>
      </c>
      <c r="G2045" s="29" t="str">
        <f>VLOOKUP($J2045,ASBVs!$A$2:$AF$411,32,FALSE)</f>
        <v>«««««</v>
      </c>
      <c r="H2045" s="30"/>
      <c r="I2045" s="5" t="s">
        <v>3100</v>
      </c>
      <c r="J2045" s="6">
        <v>228</v>
      </c>
    </row>
    <row r="2046" spans="2:10" ht="13.35" customHeight="1">
      <c r="B2046" s="7" t="s">
        <v>3101</v>
      </c>
      <c r="C2046" s="19" t="str">
        <f>VLOOKUP($J2045,ASBVs!$A$2:$F$411,6,FALSE)</f>
        <v>201283</v>
      </c>
      <c r="D2046" s="20"/>
      <c r="E2046" s="20"/>
      <c r="F2046" s="7" t="s">
        <v>3102</v>
      </c>
      <c r="G2046" s="21">
        <f>VLOOKUP($J2045,ASBVs!$A$2:$G$411,7,FALSE)</f>
        <v>44682</v>
      </c>
      <c r="H2046" s="21"/>
      <c r="I2046" s="21"/>
      <c r="J2046" s="22"/>
    </row>
    <row r="2047" spans="2:10" ht="13.35" customHeight="1">
      <c r="B2047" s="8" t="s">
        <v>0</v>
      </c>
      <c r="C2047" s="9" t="s">
        <v>6</v>
      </c>
      <c r="D2047" s="9" t="s">
        <v>2667</v>
      </c>
      <c r="E2047" s="9" t="s">
        <v>2</v>
      </c>
      <c r="F2047" s="9" t="s">
        <v>1</v>
      </c>
      <c r="G2047" s="8" t="s">
        <v>3</v>
      </c>
      <c r="H2047" s="8" t="s">
        <v>4</v>
      </c>
      <c r="I2047" s="8" t="s">
        <v>5</v>
      </c>
      <c r="J2047" s="8" t="s">
        <v>7</v>
      </c>
    </row>
    <row r="2048" spans="2:10" ht="13.35" customHeight="1">
      <c r="B2048" s="10" t="str">
        <f>VLOOKUP($J2045,ASBVs!$A$2:$AE$411,9,FALSE)</f>
        <v>0.50</v>
      </c>
      <c r="C2048" s="10" t="str">
        <f>VLOOKUP($J2045,ASBVs!$A$2:$AE$411,11,FALSE)</f>
        <v>9.61</v>
      </c>
      <c r="D2048" s="10" t="str">
        <f>VLOOKUP($J2045,ASBVs!$A$2:$AE$411,13,FALSE)</f>
        <v>13.28</v>
      </c>
      <c r="E2048" s="10" t="str">
        <f>VLOOKUP($J2045,ASBVs!$A$2:$AE$411,17,FALSE)</f>
        <v>0.42</v>
      </c>
      <c r="F2048" s="10" t="str">
        <f>VLOOKUP($J2045,ASBVs!$A$2:$AE$411,15,FALSE)</f>
        <v>2.71</v>
      </c>
      <c r="G2048" s="10" t="str">
        <f>VLOOKUP($J2045,ASBVs!$A$2:$AE$411,19,FALSE)</f>
        <v>2.64</v>
      </c>
      <c r="H2048" s="10" t="str">
        <f>VLOOKUP($J2045,ASBVs!$A$2:$AE$411,21,FALSE)</f>
        <v>0.28</v>
      </c>
      <c r="I2048" s="10" t="str">
        <f>VLOOKUP($J2045,ASBVs!$A$2:$AE$411,23,FALSE)</f>
        <v>1.29</v>
      </c>
      <c r="J2048" s="10" t="str">
        <f>VLOOKUP($J2045,ASBVs!$A$2:$AE$411,25,FALSE)</f>
        <v>2.22</v>
      </c>
    </row>
    <row r="2049" spans="2:10" ht="13.35" customHeight="1">
      <c r="B2049" s="10" t="str">
        <f>VLOOKUP($J2045,ASBVs!$A$2:$AB$411,10,FALSE)</f>
        <v>63</v>
      </c>
      <c r="C2049" s="10" t="str">
        <f>VLOOKUP($J2045,ASBVs!$A$2:$AB$411,12,FALSE)</f>
        <v>66</v>
      </c>
      <c r="D2049" s="10" t="str">
        <f>VLOOKUP($J2045,ASBVs!$A$2:$AB$411,14,FALSE)</f>
        <v>66</v>
      </c>
      <c r="E2049" s="10" t="str">
        <f>VLOOKUP($J2045,ASBVs!$A$2:$AB$411,18,FALSE)</f>
        <v>66</v>
      </c>
      <c r="F2049" s="10" t="str">
        <f>VLOOKUP($J2045,ASBVs!$A$2:$AB$411,16,FALSE)</f>
        <v>68</v>
      </c>
      <c r="G2049" s="10" t="str">
        <f>VLOOKUP($J2045,ASBVs!$A$2:$AB$411,20,FALSE)</f>
        <v>56</v>
      </c>
      <c r="H2049" s="10" t="str">
        <f>VLOOKUP($J2045,ASBVs!$A$2:$AB$411,22,FALSE)</f>
        <v>47</v>
      </c>
      <c r="I2049" s="10" t="str">
        <f>VLOOKUP($J2045,ASBVs!$A$2:$AB$411,24,FALSE)</f>
        <v>46</v>
      </c>
      <c r="J2049" s="10" t="str">
        <f>VLOOKUP($J2045,ASBVs!$A$2:$AB$411,26,FALSE)</f>
        <v>51</v>
      </c>
    </row>
    <row r="2050" spans="2:10" ht="13.35" customHeight="1">
      <c r="B2050" s="11" t="s">
        <v>3103</v>
      </c>
      <c r="C2050" s="11" t="s">
        <v>3091</v>
      </c>
      <c r="D2050" s="11" t="s">
        <v>3104</v>
      </c>
      <c r="E2050" s="23" t="s">
        <v>2623</v>
      </c>
      <c r="F2050" s="23"/>
      <c r="G2050" s="24" t="s">
        <v>3105</v>
      </c>
      <c r="H2050" s="25"/>
      <c r="I2050" s="23" t="s">
        <v>3106</v>
      </c>
      <c r="J2050" s="23"/>
    </row>
    <row r="2051" spans="2:10" ht="13.35" customHeight="1">
      <c r="B2051" s="10" t="str">
        <f>VLOOKUP($J2045,ASBVs!$A$2:$AE$411,29,FALSE)</f>
        <v>1</v>
      </c>
      <c r="C2051" s="10" t="str">
        <f>VLOOKUP($J2045,ASBVs!$A$2:$AE$411,30,FALSE)</f>
        <v>3</v>
      </c>
      <c r="D2051" s="10" t="str">
        <f>VLOOKUP($J2045,ASBVs!$A$2:$AE$411,31,FALSE)</f>
        <v>2</v>
      </c>
      <c r="E2051" s="26" t="str">
        <f>VLOOKUP($J2045,ASBVs!$A$2:$B$411,2,FALSE)</f>
        <v xml:space="preserve">Tradie </v>
      </c>
      <c r="F2051" s="26"/>
      <c r="G2051" s="27" t="str">
        <f>VLOOKUP($J2045,ASBVs!$A$2:$AB$411,27,FALSE)</f>
        <v>141.27</v>
      </c>
      <c r="H2051" s="25"/>
      <c r="I2051" s="27" t="str">
        <f>VLOOKUP($J2045,ASBVs!$A$2:$AB$411,28,FALSE)</f>
        <v>138.95</v>
      </c>
      <c r="J2051" s="25"/>
    </row>
    <row r="2052" spans="2:10" ht="13.35" customHeight="1">
      <c r="B2052" s="28" t="s">
        <v>3107</v>
      </c>
      <c r="C2052" s="28"/>
      <c r="D2052" s="28"/>
      <c r="E2052" s="28"/>
      <c r="F2052" s="28"/>
      <c r="G2052" s="28"/>
      <c r="H2052" s="28" t="s">
        <v>3108</v>
      </c>
      <c r="I2052" s="28"/>
      <c r="J2052" s="28"/>
    </row>
    <row r="2054" spans="2:10" ht="13.35" customHeight="1">
      <c r="B2054" s="3" t="s">
        <v>3099</v>
      </c>
      <c r="C2054" s="4"/>
      <c r="D2054" s="4" t="str">
        <f>VLOOKUP($J2054,ASBVs!$A$2:$D$411,4,FALSE)</f>
        <v>221470</v>
      </c>
      <c r="E2054" s="4"/>
      <c r="F2054" s="4" t="str">
        <f>VLOOKUP($J2054,ASBVs!$A$2:$H$411,8,FALSE)</f>
        <v>Twin</v>
      </c>
      <c r="G2054" s="29" t="str">
        <f>VLOOKUP($J2054,ASBVs!$A$2:$AF$411,32,FALSE)</f>
        <v xml:space="preserve"> </v>
      </c>
      <c r="H2054" s="30"/>
      <c r="I2054" s="5" t="s">
        <v>3100</v>
      </c>
      <c r="J2054" s="6">
        <v>229</v>
      </c>
    </row>
    <row r="2055" spans="2:10" ht="13.35" customHeight="1">
      <c r="B2055" s="7" t="s">
        <v>3101</v>
      </c>
      <c r="C2055" s="19" t="str">
        <f>VLOOKUP($J2054,ASBVs!$A$2:$F$411,6,FALSE)</f>
        <v>211438</v>
      </c>
      <c r="D2055" s="20"/>
      <c r="E2055" s="20"/>
      <c r="F2055" s="7" t="s">
        <v>3102</v>
      </c>
      <c r="G2055" s="21">
        <f>VLOOKUP($J2054,ASBVs!$A$2:$G$411,7,FALSE)</f>
        <v>44738</v>
      </c>
      <c r="H2055" s="21"/>
      <c r="I2055" s="21"/>
      <c r="J2055" s="22"/>
    </row>
    <row r="2056" spans="2:10" ht="13.35" customHeight="1">
      <c r="B2056" s="8" t="s">
        <v>0</v>
      </c>
      <c r="C2056" s="9" t="s">
        <v>6</v>
      </c>
      <c r="D2056" s="9" t="s">
        <v>2667</v>
      </c>
      <c r="E2056" s="9" t="s">
        <v>2</v>
      </c>
      <c r="F2056" s="9" t="s">
        <v>1</v>
      </c>
      <c r="G2056" s="8" t="s">
        <v>3</v>
      </c>
      <c r="H2056" s="8" t="s">
        <v>4</v>
      </c>
      <c r="I2056" s="8" t="s">
        <v>5</v>
      </c>
      <c r="J2056" s="8" t="s">
        <v>7</v>
      </c>
    </row>
    <row r="2057" spans="2:10" ht="13.35" customHeight="1">
      <c r="B2057" s="10" t="str">
        <f>VLOOKUP($J2054,ASBVs!$A$2:$AE$411,9,FALSE)</f>
        <v>0.61</v>
      </c>
      <c r="C2057" s="10" t="str">
        <f>VLOOKUP($J2054,ASBVs!$A$2:$AE$411,11,FALSE)</f>
        <v>9.63</v>
      </c>
      <c r="D2057" s="10" t="str">
        <f>VLOOKUP($J2054,ASBVs!$A$2:$AE$411,13,FALSE)</f>
        <v>14.06</v>
      </c>
      <c r="E2057" s="10" t="str">
        <f>VLOOKUP($J2054,ASBVs!$A$2:$AE$411,17,FALSE)</f>
        <v>-0.15</v>
      </c>
      <c r="F2057" s="10" t="str">
        <f>VLOOKUP($J2054,ASBVs!$A$2:$AE$411,15,FALSE)</f>
        <v>2.35</v>
      </c>
      <c r="G2057" s="10" t="str">
        <f>VLOOKUP($J2054,ASBVs!$A$2:$AE$411,19,FALSE)</f>
        <v>3.27</v>
      </c>
      <c r="H2057" s="10" t="str">
        <f>VLOOKUP($J2054,ASBVs!$A$2:$AE$411,21,FALSE)</f>
        <v>-0.44</v>
      </c>
      <c r="I2057" s="10" t="str">
        <f>VLOOKUP($J2054,ASBVs!$A$2:$AE$411,23,FALSE)</f>
        <v>2.17</v>
      </c>
      <c r="J2057" s="10" t="str">
        <f>VLOOKUP($J2054,ASBVs!$A$2:$AE$411,25,FALSE)</f>
        <v>2.12</v>
      </c>
    </row>
    <row r="2058" spans="2:10" ht="13.35" customHeight="1">
      <c r="B2058" s="10" t="str">
        <f>VLOOKUP($J2054,ASBVs!$A$2:$AB$411,10,FALSE)</f>
        <v>61</v>
      </c>
      <c r="C2058" s="10" t="str">
        <f>VLOOKUP($J2054,ASBVs!$A$2:$AB$411,12,FALSE)</f>
        <v>62</v>
      </c>
      <c r="D2058" s="10" t="str">
        <f>VLOOKUP($J2054,ASBVs!$A$2:$AB$411,14,FALSE)</f>
        <v>58</v>
      </c>
      <c r="E2058" s="10" t="str">
        <f>VLOOKUP($J2054,ASBVs!$A$2:$AB$411,18,FALSE)</f>
        <v>61</v>
      </c>
      <c r="F2058" s="10" t="str">
        <f>VLOOKUP($J2054,ASBVs!$A$2:$AB$411,16,FALSE)</f>
        <v>63</v>
      </c>
      <c r="G2058" s="10" t="str">
        <f>VLOOKUP($J2054,ASBVs!$A$2:$AB$411,20,FALSE)</f>
        <v>55</v>
      </c>
      <c r="H2058" s="10" t="str">
        <f>VLOOKUP($J2054,ASBVs!$A$2:$AB$411,22,FALSE)</f>
        <v>45</v>
      </c>
      <c r="I2058" s="10" t="str">
        <f>VLOOKUP($J2054,ASBVs!$A$2:$AB$411,24,FALSE)</f>
        <v>44</v>
      </c>
      <c r="J2058" s="10" t="str">
        <f>VLOOKUP($J2054,ASBVs!$A$2:$AB$411,26,FALSE)</f>
        <v>47</v>
      </c>
    </row>
    <row r="2059" spans="2:10" ht="13.35" customHeight="1">
      <c r="B2059" s="11" t="s">
        <v>3103</v>
      </c>
      <c r="C2059" s="11" t="s">
        <v>3091</v>
      </c>
      <c r="D2059" s="11" t="s">
        <v>3104</v>
      </c>
      <c r="E2059" s="23" t="s">
        <v>2623</v>
      </c>
      <c r="F2059" s="23"/>
      <c r="G2059" s="24" t="s">
        <v>3105</v>
      </c>
      <c r="H2059" s="25"/>
      <c r="I2059" s="23" t="s">
        <v>3106</v>
      </c>
      <c r="J2059" s="23"/>
    </row>
    <row r="2060" spans="2:10" ht="13.35" customHeight="1">
      <c r="B2060" s="10" t="str">
        <f>VLOOKUP($J2054,ASBVs!$A$2:$AE$411,29,FALSE)</f>
        <v>2</v>
      </c>
      <c r="C2060" s="10" t="str">
        <f>VLOOKUP($J2054,ASBVs!$A$2:$AE$411,30,FALSE)</f>
        <v>2</v>
      </c>
      <c r="D2060" s="10" t="str">
        <f>VLOOKUP($J2054,ASBVs!$A$2:$AE$411,31,FALSE)</f>
        <v>3</v>
      </c>
      <c r="E2060" s="26" t="str">
        <f>VLOOKUP($J2054,ASBVs!$A$2:$B$411,2,FALSE)</f>
        <v xml:space="preserve">Tradie </v>
      </c>
      <c r="F2060" s="26"/>
      <c r="G2060" s="27" t="str">
        <f>VLOOKUP($J2054,ASBVs!$A$2:$AB$411,27,FALSE)</f>
        <v>133.16</v>
      </c>
      <c r="H2060" s="25"/>
      <c r="I2060" s="27" t="str">
        <f>VLOOKUP($J2054,ASBVs!$A$2:$AB$411,28,FALSE)</f>
        <v>138.93</v>
      </c>
      <c r="J2060" s="25"/>
    </row>
    <row r="2061" spans="2:10" ht="13.35" customHeight="1">
      <c r="B2061" s="28" t="s">
        <v>3107</v>
      </c>
      <c r="C2061" s="28"/>
      <c r="D2061" s="28"/>
      <c r="E2061" s="28"/>
      <c r="F2061" s="28"/>
      <c r="G2061" s="28"/>
      <c r="H2061" s="28" t="s">
        <v>3108</v>
      </c>
      <c r="I2061" s="28"/>
      <c r="J2061" s="28"/>
    </row>
    <row r="2063" spans="2:10" ht="13.35" customHeight="1">
      <c r="B2063" s="3" t="s">
        <v>3099</v>
      </c>
      <c r="C2063" s="4"/>
      <c r="D2063" s="4" t="str">
        <f>VLOOKUP($J2063,ASBVs!$A$2:$D$411,4,FALSE)</f>
        <v>220353</v>
      </c>
      <c r="E2063" s="4"/>
      <c r="F2063" s="4" t="str">
        <f>VLOOKUP($J2063,ASBVs!$A$2:$H$411,8,FALSE)</f>
        <v>Twin</v>
      </c>
      <c r="G2063" s="29" t="str">
        <f>VLOOKUP($J2063,ASBVs!$A$2:$AF$411,32,FALSE)</f>
        <v xml:space="preserve"> </v>
      </c>
      <c r="H2063" s="30"/>
      <c r="I2063" s="5" t="s">
        <v>3100</v>
      </c>
      <c r="J2063" s="6">
        <v>230</v>
      </c>
    </row>
    <row r="2064" spans="2:10" ht="13.35" customHeight="1">
      <c r="B2064" s="7" t="s">
        <v>3101</v>
      </c>
      <c r="C2064" s="19" t="str">
        <f>VLOOKUP($J2063,ASBVs!$A$2:$F$411,6,FALSE)</f>
        <v>210781</v>
      </c>
      <c r="D2064" s="20"/>
      <c r="E2064" s="20"/>
      <c r="F2064" s="7" t="s">
        <v>3102</v>
      </c>
      <c r="G2064" s="21">
        <f>VLOOKUP($J2063,ASBVs!$A$2:$G$411,7,FALSE)</f>
        <v>44680</v>
      </c>
      <c r="H2064" s="21"/>
      <c r="I2064" s="21"/>
      <c r="J2064" s="22"/>
    </row>
    <row r="2065" spans="2:10" ht="13.35" customHeight="1">
      <c r="B2065" s="8" t="s">
        <v>0</v>
      </c>
      <c r="C2065" s="9" t="s">
        <v>6</v>
      </c>
      <c r="D2065" s="9" t="s">
        <v>2667</v>
      </c>
      <c r="E2065" s="9" t="s">
        <v>2</v>
      </c>
      <c r="F2065" s="9" t="s">
        <v>1</v>
      </c>
      <c r="G2065" s="8" t="s">
        <v>3</v>
      </c>
      <c r="H2065" s="8" t="s">
        <v>4</v>
      </c>
      <c r="I2065" s="8" t="s">
        <v>5</v>
      </c>
      <c r="J2065" s="8" t="s">
        <v>7</v>
      </c>
    </row>
    <row r="2066" spans="2:10" ht="13.35" customHeight="1">
      <c r="B2066" s="10" t="str">
        <f>VLOOKUP($J2063,ASBVs!$A$2:$AE$411,9,FALSE)</f>
        <v>0.41</v>
      </c>
      <c r="C2066" s="10" t="str">
        <f>VLOOKUP($J2063,ASBVs!$A$2:$AE$411,11,FALSE)</f>
        <v>9.79</v>
      </c>
      <c r="D2066" s="10" t="str">
        <f>VLOOKUP($J2063,ASBVs!$A$2:$AE$411,13,FALSE)</f>
        <v>15.49</v>
      </c>
      <c r="E2066" s="10" t="str">
        <f>VLOOKUP($J2063,ASBVs!$A$2:$AE$411,17,FALSE)</f>
        <v>-0.15</v>
      </c>
      <c r="F2066" s="10" t="str">
        <f>VLOOKUP($J2063,ASBVs!$A$2:$AE$411,15,FALSE)</f>
        <v>2.93</v>
      </c>
      <c r="G2066" s="10" t="str">
        <f>VLOOKUP($J2063,ASBVs!$A$2:$AE$411,19,FALSE)</f>
        <v>3.66</v>
      </c>
      <c r="H2066" s="10" t="str">
        <f>VLOOKUP($J2063,ASBVs!$A$2:$AE$411,21,FALSE)</f>
        <v>-0.42</v>
      </c>
      <c r="I2066" s="10" t="str">
        <f>VLOOKUP($J2063,ASBVs!$A$2:$AE$411,23,FALSE)</f>
        <v>0.00</v>
      </c>
      <c r="J2066" s="10" t="str">
        <f>VLOOKUP($J2063,ASBVs!$A$2:$AE$411,25,FALSE)</f>
        <v>2.69</v>
      </c>
    </row>
    <row r="2067" spans="2:10" ht="13.35" customHeight="1">
      <c r="B2067" s="10" t="str">
        <f>VLOOKUP($J2063,ASBVs!$A$2:$AB$411,10,FALSE)</f>
        <v>67</v>
      </c>
      <c r="C2067" s="10" t="str">
        <f>VLOOKUP($J2063,ASBVs!$A$2:$AB$411,12,FALSE)</f>
        <v>70</v>
      </c>
      <c r="D2067" s="10" t="str">
        <f>VLOOKUP($J2063,ASBVs!$A$2:$AB$411,14,FALSE)</f>
        <v>68</v>
      </c>
      <c r="E2067" s="10" t="str">
        <f>VLOOKUP($J2063,ASBVs!$A$2:$AB$411,18,FALSE)</f>
        <v>68</v>
      </c>
      <c r="F2067" s="10" t="str">
        <f>VLOOKUP($J2063,ASBVs!$A$2:$AB$411,16,FALSE)</f>
        <v>68</v>
      </c>
      <c r="G2067" s="10" t="str">
        <f>VLOOKUP($J2063,ASBVs!$A$2:$AB$411,20,FALSE)</f>
        <v>61</v>
      </c>
      <c r="H2067" s="10" t="str">
        <f>VLOOKUP($J2063,ASBVs!$A$2:$AB$411,22,FALSE)</f>
        <v>56</v>
      </c>
      <c r="I2067" s="10" t="str">
        <f>VLOOKUP($J2063,ASBVs!$A$2:$AB$411,24,FALSE)</f>
        <v>55</v>
      </c>
      <c r="J2067" s="10" t="str">
        <f>VLOOKUP($J2063,ASBVs!$A$2:$AB$411,26,FALSE)</f>
        <v>58</v>
      </c>
    </row>
    <row r="2068" spans="2:10" ht="13.35" customHeight="1">
      <c r="B2068" s="11" t="s">
        <v>3103</v>
      </c>
      <c r="C2068" s="11" t="s">
        <v>3091</v>
      </c>
      <c r="D2068" s="11" t="s">
        <v>3104</v>
      </c>
      <c r="E2068" s="23" t="s">
        <v>2623</v>
      </c>
      <c r="F2068" s="23"/>
      <c r="G2068" s="24" t="s">
        <v>3105</v>
      </c>
      <c r="H2068" s="25"/>
      <c r="I2068" s="23" t="s">
        <v>3106</v>
      </c>
      <c r="J2068" s="23"/>
    </row>
    <row r="2069" spans="2:10" ht="13.35" customHeight="1">
      <c r="B2069" s="10" t="str">
        <f>VLOOKUP($J2063,ASBVs!$A$2:$AE$411,29,FALSE)</f>
        <v>3</v>
      </c>
      <c r="C2069" s="10" t="str">
        <f>VLOOKUP($J2063,ASBVs!$A$2:$AE$411,30,FALSE)</f>
        <v>2</v>
      </c>
      <c r="D2069" s="10" t="str">
        <f>VLOOKUP($J2063,ASBVs!$A$2:$AE$411,31,FALSE)</f>
        <v>2</v>
      </c>
      <c r="E2069" s="26" t="str">
        <f>VLOOKUP($J2063,ASBVs!$A$2:$B$411,2,FALSE)</f>
        <v xml:space="preserve">Dorset </v>
      </c>
      <c r="F2069" s="26"/>
      <c r="G2069" s="27" t="str">
        <f>VLOOKUP($J2063,ASBVs!$A$2:$AB$411,27,FALSE)</f>
        <v>149.29</v>
      </c>
      <c r="H2069" s="25"/>
      <c r="I2069" s="27" t="str">
        <f>VLOOKUP($J2063,ASBVs!$A$2:$AB$411,28,FALSE)</f>
        <v>154.91</v>
      </c>
      <c r="J2069" s="25"/>
    </row>
    <row r="2070" spans="2:10" ht="13.35" customHeight="1">
      <c r="B2070" s="28" t="s">
        <v>3107</v>
      </c>
      <c r="C2070" s="28"/>
      <c r="D2070" s="28"/>
      <c r="E2070" s="28"/>
      <c r="F2070" s="28"/>
      <c r="G2070" s="28"/>
      <c r="H2070" s="28" t="s">
        <v>3108</v>
      </c>
      <c r="I2070" s="28"/>
      <c r="J2070" s="28"/>
    </row>
    <row r="2072" spans="2:10" ht="13.35" customHeight="1">
      <c r="B2072" s="3" t="s">
        <v>3099</v>
      </c>
      <c r="C2072" s="4"/>
      <c r="D2072" s="4" t="str">
        <f>VLOOKUP($J2072,ASBVs!$A$2:$D$411,4,FALSE)</f>
        <v>220225</v>
      </c>
      <c r="E2072" s="4"/>
      <c r="F2072" s="4" t="str">
        <f>VLOOKUP($J2072,ASBVs!$A$2:$H$411,8,FALSE)</f>
        <v>Twin</v>
      </c>
      <c r="G2072" s="29" t="str">
        <f>VLOOKUP($J2072,ASBVs!$A$2:$AF$411,32,FALSE)</f>
        <v>«««««</v>
      </c>
      <c r="H2072" s="30"/>
      <c r="I2072" s="5" t="s">
        <v>3100</v>
      </c>
      <c r="J2072" s="6">
        <v>231</v>
      </c>
    </row>
    <row r="2073" spans="2:10" ht="13.35" customHeight="1">
      <c r="B2073" s="7" t="s">
        <v>3101</v>
      </c>
      <c r="C2073" s="19" t="str">
        <f>VLOOKUP($J2072,ASBVs!$A$2:$F$411,6,FALSE)</f>
        <v>210870</v>
      </c>
      <c r="D2073" s="20"/>
      <c r="E2073" s="20"/>
      <c r="F2073" s="7" t="s">
        <v>3102</v>
      </c>
      <c r="G2073" s="21">
        <f>VLOOKUP($J2072,ASBVs!$A$2:$G$411,7,FALSE)</f>
        <v>44680</v>
      </c>
      <c r="H2073" s="21"/>
      <c r="I2073" s="21"/>
      <c r="J2073" s="22"/>
    </row>
    <row r="2074" spans="2:10" ht="13.35" customHeight="1">
      <c r="B2074" s="8" t="s">
        <v>0</v>
      </c>
      <c r="C2074" s="9" t="s">
        <v>6</v>
      </c>
      <c r="D2074" s="9" t="s">
        <v>2667</v>
      </c>
      <c r="E2074" s="9" t="s">
        <v>2</v>
      </c>
      <c r="F2074" s="9" t="s">
        <v>1</v>
      </c>
      <c r="G2074" s="8" t="s">
        <v>3</v>
      </c>
      <c r="H2074" s="8" t="s">
        <v>4</v>
      </c>
      <c r="I2074" s="8" t="s">
        <v>5</v>
      </c>
      <c r="J2074" s="8" t="s">
        <v>7</v>
      </c>
    </row>
    <row r="2075" spans="2:10" ht="13.35" customHeight="1">
      <c r="B2075" s="10" t="str">
        <f>VLOOKUP($J2072,ASBVs!$A$2:$AE$411,9,FALSE)</f>
        <v>0.40</v>
      </c>
      <c r="C2075" s="10" t="str">
        <f>VLOOKUP($J2072,ASBVs!$A$2:$AE$411,11,FALSE)</f>
        <v>9.31</v>
      </c>
      <c r="D2075" s="10" t="str">
        <f>VLOOKUP($J2072,ASBVs!$A$2:$AE$411,13,FALSE)</f>
        <v>13.84</v>
      </c>
      <c r="E2075" s="10" t="str">
        <f>VLOOKUP($J2072,ASBVs!$A$2:$AE$411,17,FALSE)</f>
        <v>-0.37</v>
      </c>
      <c r="F2075" s="10" t="str">
        <f>VLOOKUP($J2072,ASBVs!$A$2:$AE$411,15,FALSE)</f>
        <v>3.12</v>
      </c>
      <c r="G2075" s="10" t="str">
        <f>VLOOKUP($J2072,ASBVs!$A$2:$AE$411,19,FALSE)</f>
        <v>3.32</v>
      </c>
      <c r="H2075" s="10" t="str">
        <f>VLOOKUP($J2072,ASBVs!$A$2:$AE$411,21,FALSE)</f>
        <v>-0.05</v>
      </c>
      <c r="I2075" s="10" t="str">
        <f>VLOOKUP($J2072,ASBVs!$A$2:$AE$411,23,FALSE)</f>
        <v>1.03</v>
      </c>
      <c r="J2075" s="10" t="str">
        <f>VLOOKUP($J2072,ASBVs!$A$2:$AE$411,25,FALSE)</f>
        <v>2.67</v>
      </c>
    </row>
    <row r="2076" spans="2:10" ht="13.35" customHeight="1">
      <c r="B2076" s="10" t="str">
        <f>VLOOKUP($J2072,ASBVs!$A$2:$AB$411,10,FALSE)</f>
        <v>60</v>
      </c>
      <c r="C2076" s="10" t="str">
        <f>VLOOKUP($J2072,ASBVs!$A$2:$AB$411,12,FALSE)</f>
        <v>65</v>
      </c>
      <c r="D2076" s="10" t="str">
        <f>VLOOKUP($J2072,ASBVs!$A$2:$AB$411,14,FALSE)</f>
        <v>64</v>
      </c>
      <c r="E2076" s="10" t="str">
        <f>VLOOKUP($J2072,ASBVs!$A$2:$AB$411,18,FALSE)</f>
        <v>65</v>
      </c>
      <c r="F2076" s="10" t="str">
        <f>VLOOKUP($J2072,ASBVs!$A$2:$AB$411,16,FALSE)</f>
        <v>68</v>
      </c>
      <c r="G2076" s="10" t="str">
        <f>VLOOKUP($J2072,ASBVs!$A$2:$AB$411,20,FALSE)</f>
        <v>56</v>
      </c>
      <c r="H2076" s="10" t="str">
        <f>VLOOKUP($J2072,ASBVs!$A$2:$AB$411,22,FALSE)</f>
        <v>46</v>
      </c>
      <c r="I2076" s="10" t="str">
        <f>VLOOKUP($J2072,ASBVs!$A$2:$AB$411,24,FALSE)</f>
        <v>46</v>
      </c>
      <c r="J2076" s="10" t="str">
        <f>VLOOKUP($J2072,ASBVs!$A$2:$AB$411,26,FALSE)</f>
        <v>51</v>
      </c>
    </row>
    <row r="2077" spans="2:10" ht="13.35" customHeight="1">
      <c r="B2077" s="11" t="s">
        <v>3103</v>
      </c>
      <c r="C2077" s="11" t="s">
        <v>3091</v>
      </c>
      <c r="D2077" s="11" t="s">
        <v>3104</v>
      </c>
      <c r="E2077" s="23" t="s">
        <v>2623</v>
      </c>
      <c r="F2077" s="23"/>
      <c r="G2077" s="24" t="s">
        <v>3105</v>
      </c>
      <c r="H2077" s="25"/>
      <c r="I2077" s="23" t="s">
        <v>3106</v>
      </c>
      <c r="J2077" s="23"/>
    </row>
    <row r="2078" spans="2:10" ht="13.35" customHeight="1">
      <c r="B2078" s="10" t="str">
        <f>VLOOKUP($J2072,ASBVs!$A$2:$AE$411,29,FALSE)</f>
        <v>2</v>
      </c>
      <c r="C2078" s="10" t="str">
        <f>VLOOKUP($J2072,ASBVs!$A$2:$AE$411,30,FALSE)</f>
        <v>2</v>
      </c>
      <c r="D2078" s="10" t="str">
        <f>VLOOKUP($J2072,ASBVs!$A$2:$AE$411,31,FALSE)</f>
        <v>2</v>
      </c>
      <c r="E2078" s="26" t="str">
        <f>VLOOKUP($J2072,ASBVs!$A$2:$B$411,2,FALSE)</f>
        <v xml:space="preserve">Dorset </v>
      </c>
      <c r="F2078" s="26"/>
      <c r="G2078" s="27" t="str">
        <f>VLOOKUP($J2072,ASBVs!$A$2:$AB$411,27,FALSE)</f>
        <v>152.22</v>
      </c>
      <c r="H2078" s="25"/>
      <c r="I2078" s="27" t="str">
        <f>VLOOKUP($J2072,ASBVs!$A$2:$AB$411,28,FALSE)</f>
        <v>153.62</v>
      </c>
      <c r="J2078" s="25"/>
    </row>
    <row r="2079" spans="2:10" ht="13.35" customHeight="1">
      <c r="B2079" s="28" t="s">
        <v>3107</v>
      </c>
      <c r="C2079" s="28"/>
      <c r="D2079" s="28"/>
      <c r="E2079" s="28"/>
      <c r="F2079" s="28"/>
      <c r="G2079" s="28"/>
      <c r="H2079" s="28" t="s">
        <v>3108</v>
      </c>
      <c r="I2079" s="28"/>
      <c r="J2079" s="28"/>
    </row>
    <row r="2081" spans="2:10" ht="13.35" customHeight="1">
      <c r="B2081" s="3" t="s">
        <v>3099</v>
      </c>
      <c r="C2081" s="4"/>
      <c r="D2081" s="4" t="str">
        <f>VLOOKUP($J2081,ASBVs!$A$2:$D$411,4,FALSE)</f>
        <v>220822</v>
      </c>
      <c r="E2081" s="4"/>
      <c r="F2081" s="4" t="str">
        <f>VLOOKUP($J2081,ASBVs!$A$2:$H$411,8,FALSE)</f>
        <v>Twin</v>
      </c>
      <c r="G2081" s="29" t="str">
        <f>VLOOKUP($J2081,ASBVs!$A$2:$AF$411,32,FALSE)</f>
        <v xml:space="preserve"> </v>
      </c>
      <c r="H2081" s="30"/>
      <c r="I2081" s="5" t="s">
        <v>3100</v>
      </c>
      <c r="J2081" s="6">
        <v>232</v>
      </c>
    </row>
    <row r="2082" spans="2:10" ht="13.35" customHeight="1">
      <c r="B2082" s="7" t="s">
        <v>3101</v>
      </c>
      <c r="C2082" s="19" t="str">
        <f>VLOOKUP($J2081,ASBVs!$A$2:$F$411,6,FALSE)</f>
        <v>211199</v>
      </c>
      <c r="D2082" s="20"/>
      <c r="E2082" s="20"/>
      <c r="F2082" s="7" t="s">
        <v>3102</v>
      </c>
      <c r="G2082" s="21">
        <f>VLOOKUP($J2081,ASBVs!$A$2:$G$411,7,FALSE)</f>
        <v>44685</v>
      </c>
      <c r="H2082" s="21"/>
      <c r="I2082" s="21"/>
      <c r="J2082" s="22"/>
    </row>
    <row r="2083" spans="2:10" ht="13.35" customHeight="1">
      <c r="B2083" s="8" t="s">
        <v>0</v>
      </c>
      <c r="C2083" s="9" t="s">
        <v>6</v>
      </c>
      <c r="D2083" s="9" t="s">
        <v>2667</v>
      </c>
      <c r="E2083" s="9" t="s">
        <v>2</v>
      </c>
      <c r="F2083" s="9" t="s">
        <v>1</v>
      </c>
      <c r="G2083" s="8" t="s">
        <v>3</v>
      </c>
      <c r="H2083" s="8" t="s">
        <v>4</v>
      </c>
      <c r="I2083" s="8" t="s">
        <v>5</v>
      </c>
      <c r="J2083" s="8" t="s">
        <v>7</v>
      </c>
    </row>
    <row r="2084" spans="2:10" ht="13.35" customHeight="1">
      <c r="B2084" s="10" t="str">
        <f>VLOOKUP($J2081,ASBVs!$A$2:$AE$411,9,FALSE)</f>
        <v>0.33</v>
      </c>
      <c r="C2084" s="10" t="str">
        <f>VLOOKUP($J2081,ASBVs!$A$2:$AE$411,11,FALSE)</f>
        <v>8.80</v>
      </c>
      <c r="D2084" s="10" t="str">
        <f>VLOOKUP($J2081,ASBVs!$A$2:$AE$411,13,FALSE)</f>
        <v>13.90</v>
      </c>
      <c r="E2084" s="10" t="str">
        <f>VLOOKUP($J2081,ASBVs!$A$2:$AE$411,17,FALSE)</f>
        <v>0.14</v>
      </c>
      <c r="F2084" s="10" t="str">
        <f>VLOOKUP($J2081,ASBVs!$A$2:$AE$411,15,FALSE)</f>
        <v>4.13</v>
      </c>
      <c r="G2084" s="10" t="str">
        <f>VLOOKUP($J2081,ASBVs!$A$2:$AE$411,19,FALSE)</f>
        <v>4.04</v>
      </c>
      <c r="H2084" s="10" t="str">
        <f>VLOOKUP($J2081,ASBVs!$A$2:$AE$411,21,FALSE)</f>
        <v>-0.43</v>
      </c>
      <c r="I2084" s="10" t="str">
        <f>VLOOKUP($J2081,ASBVs!$A$2:$AE$411,23,FALSE)</f>
        <v>2.41</v>
      </c>
      <c r="J2084" s="10" t="str">
        <f>VLOOKUP($J2081,ASBVs!$A$2:$AE$411,25,FALSE)</f>
        <v>3.07</v>
      </c>
    </row>
    <row r="2085" spans="2:10" ht="13.35" customHeight="1">
      <c r="B2085" s="10" t="str">
        <f>VLOOKUP($J2081,ASBVs!$A$2:$AB$411,10,FALSE)</f>
        <v>65</v>
      </c>
      <c r="C2085" s="10" t="str">
        <f>VLOOKUP($J2081,ASBVs!$A$2:$AB$411,12,FALSE)</f>
        <v>68</v>
      </c>
      <c r="D2085" s="10" t="str">
        <f>VLOOKUP($J2081,ASBVs!$A$2:$AB$411,14,FALSE)</f>
        <v>67</v>
      </c>
      <c r="E2085" s="10" t="str">
        <f>VLOOKUP($J2081,ASBVs!$A$2:$AB$411,18,FALSE)</f>
        <v>67</v>
      </c>
      <c r="F2085" s="10" t="str">
        <f>VLOOKUP($J2081,ASBVs!$A$2:$AB$411,16,FALSE)</f>
        <v>68</v>
      </c>
      <c r="G2085" s="10" t="str">
        <f>VLOOKUP($J2081,ASBVs!$A$2:$AB$411,20,FALSE)</f>
        <v>61</v>
      </c>
      <c r="H2085" s="10" t="str">
        <f>VLOOKUP($J2081,ASBVs!$A$2:$AB$411,22,FALSE)</f>
        <v>58</v>
      </c>
      <c r="I2085" s="10" t="str">
        <f>VLOOKUP($J2081,ASBVs!$A$2:$AB$411,24,FALSE)</f>
        <v>57</v>
      </c>
      <c r="J2085" s="10" t="str">
        <f>VLOOKUP($J2081,ASBVs!$A$2:$AB$411,26,FALSE)</f>
        <v>59</v>
      </c>
    </row>
    <row r="2086" spans="2:10" ht="13.35" customHeight="1">
      <c r="B2086" s="11" t="s">
        <v>3103</v>
      </c>
      <c r="C2086" s="11" t="s">
        <v>3091</v>
      </c>
      <c r="D2086" s="11" t="s">
        <v>3104</v>
      </c>
      <c r="E2086" s="23" t="s">
        <v>2623</v>
      </c>
      <c r="F2086" s="23"/>
      <c r="G2086" s="24" t="s">
        <v>3105</v>
      </c>
      <c r="H2086" s="25"/>
      <c r="I2086" s="23" t="s">
        <v>3106</v>
      </c>
      <c r="J2086" s="23"/>
    </row>
    <row r="2087" spans="2:10" ht="13.35" customHeight="1">
      <c r="B2087" s="10" t="str">
        <f>VLOOKUP($J2081,ASBVs!$A$2:$AE$411,29,FALSE)</f>
        <v>2</v>
      </c>
      <c r="C2087" s="10" t="str">
        <f>VLOOKUP($J2081,ASBVs!$A$2:$AE$411,30,FALSE)</f>
        <v>2</v>
      </c>
      <c r="D2087" s="10" t="str">
        <f>VLOOKUP($J2081,ASBVs!$A$2:$AE$411,31,FALSE)</f>
        <v>2</v>
      </c>
      <c r="E2087" s="26" t="str">
        <f>VLOOKUP($J2081,ASBVs!$A$2:$B$411,2,FALSE)</f>
        <v xml:space="preserve">Dorset </v>
      </c>
      <c r="F2087" s="26"/>
      <c r="G2087" s="27" t="str">
        <f>VLOOKUP($J2081,ASBVs!$A$2:$AB$411,27,FALSE)</f>
        <v>147.74</v>
      </c>
      <c r="H2087" s="25"/>
      <c r="I2087" s="27" t="str">
        <f>VLOOKUP($J2081,ASBVs!$A$2:$AB$411,28,FALSE)</f>
        <v>153.31</v>
      </c>
      <c r="J2087" s="25"/>
    </row>
    <row r="2088" spans="2:10" ht="13.35" customHeight="1">
      <c r="B2088" s="28" t="s">
        <v>3107</v>
      </c>
      <c r="C2088" s="28"/>
      <c r="D2088" s="28"/>
      <c r="E2088" s="28"/>
      <c r="F2088" s="28"/>
      <c r="G2088" s="28"/>
      <c r="H2088" s="28" t="s">
        <v>3108</v>
      </c>
      <c r="I2088" s="28"/>
      <c r="J2088" s="28"/>
    </row>
    <row r="2090" spans="2:10" ht="13.35" customHeight="1">
      <c r="B2090" s="3" t="s">
        <v>3099</v>
      </c>
      <c r="C2090" s="4"/>
      <c r="D2090" s="4" t="str">
        <f>VLOOKUP($J2090,ASBVs!$A$2:$D$411,4,FALSE)</f>
        <v>220461</v>
      </c>
      <c r="E2090" s="4"/>
      <c r="F2090" s="4" t="str">
        <f>VLOOKUP($J2090,ASBVs!$A$2:$H$411,8,FALSE)</f>
        <v>Triplet</v>
      </c>
      <c r="G2090" s="29"/>
      <c r="H2090" s="30"/>
      <c r="I2090" s="5" t="s">
        <v>3100</v>
      </c>
      <c r="J2090" s="6">
        <v>233</v>
      </c>
    </row>
    <row r="2091" spans="2:10" ht="13.35" customHeight="1">
      <c r="B2091" s="7" t="s">
        <v>3101</v>
      </c>
      <c r="C2091" s="19" t="str">
        <f>VLOOKUP($J2090,ASBVs!$A$2:$F$411,6,FALSE)</f>
        <v>210216</v>
      </c>
      <c r="D2091" s="20"/>
      <c r="E2091" s="20"/>
      <c r="F2091" s="7" t="s">
        <v>3102</v>
      </c>
      <c r="G2091" s="21">
        <f>VLOOKUP($J2090,ASBVs!$A$2:$G$411,7,FALSE)</f>
        <v>44683</v>
      </c>
      <c r="H2091" s="21"/>
      <c r="I2091" s="21"/>
      <c r="J2091" s="22"/>
    </row>
    <row r="2092" spans="2:10" ht="13.35" customHeight="1">
      <c r="B2092" s="8" t="s">
        <v>0</v>
      </c>
      <c r="C2092" s="9" t="s">
        <v>6</v>
      </c>
      <c r="D2092" s="9" t="s">
        <v>2667</v>
      </c>
      <c r="E2092" s="9" t="s">
        <v>2</v>
      </c>
      <c r="F2092" s="9" t="s">
        <v>1</v>
      </c>
      <c r="G2092" s="8" t="s">
        <v>3</v>
      </c>
      <c r="H2092" s="8" t="s">
        <v>4</v>
      </c>
      <c r="I2092" s="8" t="s">
        <v>5</v>
      </c>
      <c r="J2092" s="8" t="s">
        <v>7</v>
      </c>
    </row>
    <row r="2093" spans="2:10" ht="13.35" customHeight="1">
      <c r="B2093" s="10" t="str">
        <f>VLOOKUP($J2090,ASBVs!$A$2:$AE$411,9,FALSE)</f>
        <v>0.49</v>
      </c>
      <c r="C2093" s="10" t="str">
        <f>VLOOKUP($J2090,ASBVs!$A$2:$AE$411,11,FALSE)</f>
        <v>9.37</v>
      </c>
      <c r="D2093" s="10" t="str">
        <f>VLOOKUP($J2090,ASBVs!$A$2:$AE$411,13,FALSE)</f>
        <v>14.94</v>
      </c>
      <c r="E2093" s="10" t="str">
        <f>VLOOKUP($J2090,ASBVs!$A$2:$AE$411,17,FALSE)</f>
        <v>-0.03</v>
      </c>
      <c r="F2093" s="10" t="str">
        <f>VLOOKUP($J2090,ASBVs!$A$2:$AE$411,15,FALSE)</f>
        <v>3.20</v>
      </c>
      <c r="G2093" s="10" t="str">
        <f>VLOOKUP($J2090,ASBVs!$A$2:$AE$411,19,FALSE)</f>
        <v>3.63</v>
      </c>
      <c r="H2093" s="10" t="str">
        <f>VLOOKUP($J2090,ASBVs!$A$2:$AE$411,21,FALSE)</f>
        <v>-0.50</v>
      </c>
      <c r="I2093" s="10" t="str">
        <f>VLOOKUP($J2090,ASBVs!$A$2:$AE$411,23,FALSE)</f>
        <v>0.88</v>
      </c>
      <c r="J2093" s="10" t="str">
        <f>VLOOKUP($J2090,ASBVs!$A$2:$AE$411,25,FALSE)</f>
        <v>2.97</v>
      </c>
    </row>
    <row r="2094" spans="2:10" ht="13.35" customHeight="1">
      <c r="B2094" s="10" t="str">
        <f>VLOOKUP($J2090,ASBVs!$A$2:$AB$411,10,FALSE)</f>
        <v>60</v>
      </c>
      <c r="C2094" s="10" t="str">
        <f>VLOOKUP($J2090,ASBVs!$A$2:$AB$411,12,FALSE)</f>
        <v>65</v>
      </c>
      <c r="D2094" s="10" t="str">
        <f>VLOOKUP($J2090,ASBVs!$A$2:$AB$411,14,FALSE)</f>
        <v>65</v>
      </c>
      <c r="E2094" s="10" t="str">
        <f>VLOOKUP($J2090,ASBVs!$A$2:$AB$411,18,FALSE)</f>
        <v>66</v>
      </c>
      <c r="F2094" s="10" t="str">
        <f>VLOOKUP($J2090,ASBVs!$A$2:$AB$411,16,FALSE)</f>
        <v>68</v>
      </c>
      <c r="G2094" s="10" t="str">
        <f>VLOOKUP($J2090,ASBVs!$A$2:$AB$411,20,FALSE)</f>
        <v>56</v>
      </c>
      <c r="H2094" s="10" t="str">
        <f>VLOOKUP($J2090,ASBVs!$A$2:$AB$411,22,FALSE)</f>
        <v>46</v>
      </c>
      <c r="I2094" s="10" t="str">
        <f>VLOOKUP($J2090,ASBVs!$A$2:$AB$411,24,FALSE)</f>
        <v>46</v>
      </c>
      <c r="J2094" s="10" t="str">
        <f>VLOOKUP($J2090,ASBVs!$A$2:$AB$411,26,FALSE)</f>
        <v>52</v>
      </c>
    </row>
    <row r="2095" spans="2:10" ht="13.35" customHeight="1">
      <c r="B2095" s="11" t="s">
        <v>3103</v>
      </c>
      <c r="C2095" s="11" t="s">
        <v>3091</v>
      </c>
      <c r="D2095" s="11" t="s">
        <v>3104</v>
      </c>
      <c r="E2095" s="23" t="s">
        <v>2623</v>
      </c>
      <c r="F2095" s="23"/>
      <c r="G2095" s="24" t="s">
        <v>3105</v>
      </c>
      <c r="H2095" s="25"/>
      <c r="I2095" s="23" t="s">
        <v>3106</v>
      </c>
      <c r="J2095" s="23"/>
    </row>
    <row r="2096" spans="2:10" ht="13.35" customHeight="1">
      <c r="B2096" s="10" t="str">
        <f>VLOOKUP($J2090,ASBVs!$A$2:$AE$411,29,FALSE)</f>
        <v>2</v>
      </c>
      <c r="C2096" s="10" t="str">
        <f>VLOOKUP($J2090,ASBVs!$A$2:$AE$411,30,FALSE)</f>
        <v>2</v>
      </c>
      <c r="D2096" s="10" t="str">
        <f>VLOOKUP($J2090,ASBVs!$A$2:$AE$411,31,FALSE)</f>
        <v>1</v>
      </c>
      <c r="E2096" s="26" t="str">
        <f>VLOOKUP($J2090,ASBVs!$A$2:$B$411,2,FALSE)</f>
        <v xml:space="preserve">Dorset </v>
      </c>
      <c r="F2096" s="26"/>
      <c r="G2096" s="27" t="str">
        <f>VLOOKUP($J2090,ASBVs!$A$2:$AB$411,27,FALSE)</f>
        <v>146.02</v>
      </c>
      <c r="H2096" s="25"/>
      <c r="I2096" s="27" t="str">
        <f>VLOOKUP($J2090,ASBVs!$A$2:$AB$411,28,FALSE)</f>
        <v>152.51</v>
      </c>
      <c r="J2096" s="25"/>
    </row>
    <row r="2097" spans="2:10" ht="13.35" customHeight="1">
      <c r="B2097" s="28" t="s">
        <v>3107</v>
      </c>
      <c r="C2097" s="28"/>
      <c r="D2097" s="28"/>
      <c r="E2097" s="28"/>
      <c r="F2097" s="28"/>
      <c r="G2097" s="28"/>
      <c r="H2097" s="28" t="s">
        <v>3108</v>
      </c>
      <c r="I2097" s="28"/>
      <c r="J2097" s="28"/>
    </row>
    <row r="2099" spans="2:10" ht="13.35" customHeight="1">
      <c r="B2099" s="3" t="s">
        <v>3099</v>
      </c>
      <c r="C2099" s="4"/>
      <c r="D2099" s="4" t="str">
        <f>VLOOKUP($J2099,ASBVs!$A$2:$D$411,4,FALSE)</f>
        <v>220950</v>
      </c>
      <c r="E2099" s="4"/>
      <c r="F2099" s="4" t="str">
        <f>VLOOKUP($J2099,ASBVs!$A$2:$H$411,8,FALSE)</f>
        <v>Twin</v>
      </c>
      <c r="G2099" s="29" t="str">
        <f>VLOOKUP($J2099,ASBVs!$A$2:$AF$411,32,FALSE)</f>
        <v>«««««</v>
      </c>
      <c r="H2099" s="30"/>
      <c r="I2099" s="5" t="s">
        <v>3100</v>
      </c>
      <c r="J2099" s="6">
        <v>234</v>
      </c>
    </row>
    <row r="2100" spans="2:10" ht="13.35" customHeight="1">
      <c r="B2100" s="7" t="s">
        <v>3101</v>
      </c>
      <c r="C2100" s="19" t="str">
        <f>VLOOKUP($J2099,ASBVs!$A$2:$F$411,6,FALSE)</f>
        <v>210781</v>
      </c>
      <c r="D2100" s="20"/>
      <c r="E2100" s="20"/>
      <c r="F2100" s="7" t="s">
        <v>3102</v>
      </c>
      <c r="G2100" s="21">
        <f>VLOOKUP($J2099,ASBVs!$A$2:$G$411,7,FALSE)</f>
        <v>44692</v>
      </c>
      <c r="H2100" s="21"/>
      <c r="I2100" s="21"/>
      <c r="J2100" s="22"/>
    </row>
    <row r="2101" spans="2:10" ht="13.35" customHeight="1">
      <c r="B2101" s="8" t="s">
        <v>0</v>
      </c>
      <c r="C2101" s="9" t="s">
        <v>6</v>
      </c>
      <c r="D2101" s="9" t="s">
        <v>2667</v>
      </c>
      <c r="E2101" s="9" t="s">
        <v>2</v>
      </c>
      <c r="F2101" s="9" t="s">
        <v>1</v>
      </c>
      <c r="G2101" s="8" t="s">
        <v>3</v>
      </c>
      <c r="H2101" s="8" t="s">
        <v>4</v>
      </c>
      <c r="I2101" s="8" t="s">
        <v>5</v>
      </c>
      <c r="J2101" s="8" t="s">
        <v>7</v>
      </c>
    </row>
    <row r="2102" spans="2:10" ht="13.35" customHeight="1">
      <c r="B2102" s="10" t="str">
        <f>VLOOKUP($J2099,ASBVs!$A$2:$AE$411,9,FALSE)</f>
        <v>0.51</v>
      </c>
      <c r="C2102" s="10" t="str">
        <f>VLOOKUP($J2099,ASBVs!$A$2:$AE$411,11,FALSE)</f>
        <v>9.89</v>
      </c>
      <c r="D2102" s="10" t="str">
        <f>VLOOKUP($J2099,ASBVs!$A$2:$AE$411,13,FALSE)</f>
        <v>15.41</v>
      </c>
      <c r="E2102" s="10" t="str">
        <f>VLOOKUP($J2099,ASBVs!$A$2:$AE$411,17,FALSE)</f>
        <v>0.39</v>
      </c>
      <c r="F2102" s="10" t="str">
        <f>VLOOKUP($J2099,ASBVs!$A$2:$AE$411,15,FALSE)</f>
        <v>3.19</v>
      </c>
      <c r="G2102" s="10" t="str">
        <f>VLOOKUP($J2099,ASBVs!$A$2:$AE$411,19,FALSE)</f>
        <v>2.76</v>
      </c>
      <c r="H2102" s="10" t="str">
        <f>VLOOKUP($J2099,ASBVs!$A$2:$AE$411,21,FALSE)</f>
        <v>-0.11</v>
      </c>
      <c r="I2102" s="10" t="str">
        <f>VLOOKUP($J2099,ASBVs!$A$2:$AE$411,23,FALSE)</f>
        <v>0.13</v>
      </c>
      <c r="J2102" s="10" t="str">
        <f>VLOOKUP($J2099,ASBVs!$A$2:$AE$411,25,FALSE)</f>
        <v>2.83</v>
      </c>
    </row>
    <row r="2103" spans="2:10" ht="13.35" customHeight="1">
      <c r="B2103" s="10" t="str">
        <f>VLOOKUP($J2099,ASBVs!$A$2:$AB$411,10,FALSE)</f>
        <v>60</v>
      </c>
      <c r="C2103" s="10" t="str">
        <f>VLOOKUP($J2099,ASBVs!$A$2:$AB$411,12,FALSE)</f>
        <v>64</v>
      </c>
      <c r="D2103" s="10" t="str">
        <f>VLOOKUP($J2099,ASBVs!$A$2:$AB$411,14,FALSE)</f>
        <v>65</v>
      </c>
      <c r="E2103" s="10" t="str">
        <f>VLOOKUP($J2099,ASBVs!$A$2:$AB$411,18,FALSE)</f>
        <v>65</v>
      </c>
      <c r="F2103" s="10" t="str">
        <f>VLOOKUP($J2099,ASBVs!$A$2:$AB$411,16,FALSE)</f>
        <v>67</v>
      </c>
      <c r="G2103" s="10" t="str">
        <f>VLOOKUP($J2099,ASBVs!$A$2:$AB$411,20,FALSE)</f>
        <v>55</v>
      </c>
      <c r="H2103" s="10" t="str">
        <f>VLOOKUP($J2099,ASBVs!$A$2:$AB$411,22,FALSE)</f>
        <v>46</v>
      </c>
      <c r="I2103" s="10" t="str">
        <f>VLOOKUP($J2099,ASBVs!$A$2:$AB$411,24,FALSE)</f>
        <v>45</v>
      </c>
      <c r="J2103" s="10" t="str">
        <f>VLOOKUP($J2099,ASBVs!$A$2:$AB$411,26,FALSE)</f>
        <v>51</v>
      </c>
    </row>
    <row r="2104" spans="2:10" ht="13.35" customHeight="1">
      <c r="B2104" s="11" t="s">
        <v>3103</v>
      </c>
      <c r="C2104" s="11" t="s">
        <v>3091</v>
      </c>
      <c r="D2104" s="11" t="s">
        <v>3104</v>
      </c>
      <c r="E2104" s="23" t="s">
        <v>2623</v>
      </c>
      <c r="F2104" s="23"/>
      <c r="G2104" s="24" t="s">
        <v>3105</v>
      </c>
      <c r="H2104" s="25"/>
      <c r="I2104" s="23" t="s">
        <v>3106</v>
      </c>
      <c r="J2104" s="23"/>
    </row>
    <row r="2105" spans="2:10" ht="13.35" customHeight="1">
      <c r="B2105" s="10" t="str">
        <f>VLOOKUP($J2099,ASBVs!$A$2:$AE$411,29,FALSE)</f>
        <v>1</v>
      </c>
      <c r="C2105" s="10" t="str">
        <f>VLOOKUP($J2099,ASBVs!$A$2:$AE$411,30,FALSE)</f>
        <v>1</v>
      </c>
      <c r="D2105" s="10" t="str">
        <f>VLOOKUP($J2099,ASBVs!$A$2:$AE$411,31,FALSE)</f>
        <v>2</v>
      </c>
      <c r="E2105" s="26" t="str">
        <f>VLOOKUP($J2099,ASBVs!$A$2:$B$411,2,FALSE)</f>
        <v xml:space="preserve">Dorset </v>
      </c>
      <c r="F2105" s="26"/>
      <c r="G2105" s="27" t="str">
        <f>VLOOKUP($J2099,ASBVs!$A$2:$AB$411,27,FALSE)</f>
        <v>149.58</v>
      </c>
      <c r="H2105" s="25"/>
      <c r="I2105" s="27" t="str">
        <f>VLOOKUP($J2099,ASBVs!$A$2:$AB$411,28,FALSE)</f>
        <v>151.79</v>
      </c>
      <c r="J2105" s="25"/>
    </row>
    <row r="2106" spans="2:10" ht="13.35" customHeight="1">
      <c r="B2106" s="28" t="s">
        <v>3107</v>
      </c>
      <c r="C2106" s="28"/>
      <c r="D2106" s="28"/>
      <c r="E2106" s="28"/>
      <c r="F2106" s="28"/>
      <c r="G2106" s="28"/>
      <c r="H2106" s="28" t="s">
        <v>3108</v>
      </c>
      <c r="I2106" s="28"/>
      <c r="J2106" s="28"/>
    </row>
    <row r="2108" spans="2:10" ht="13.35" customHeight="1">
      <c r="B2108" s="3" t="s">
        <v>3099</v>
      </c>
      <c r="C2108" s="4"/>
      <c r="D2108" s="4" t="str">
        <f>VLOOKUP($J2108,ASBVs!$A$2:$D$411,4,FALSE)</f>
        <v>220594</v>
      </c>
      <c r="E2108" s="4"/>
      <c r="F2108" s="4" t="str">
        <f>VLOOKUP($J2108,ASBVs!$A$2:$H$411,8,FALSE)</f>
        <v>Single</v>
      </c>
      <c r="G2108" s="29" t="str">
        <f>VLOOKUP($J2108,ASBVs!$A$2:$AF$411,32,FALSE)</f>
        <v>«««««</v>
      </c>
      <c r="H2108" s="30"/>
      <c r="I2108" s="5" t="s">
        <v>3100</v>
      </c>
      <c r="J2108" s="6">
        <v>235</v>
      </c>
    </row>
    <row r="2109" spans="2:10" ht="13.35" customHeight="1">
      <c r="B2109" s="7" t="s">
        <v>3101</v>
      </c>
      <c r="C2109" s="19" t="str">
        <f>VLOOKUP($J2108,ASBVs!$A$2:$F$411,6,FALSE)</f>
        <v>210781</v>
      </c>
      <c r="D2109" s="20"/>
      <c r="E2109" s="20"/>
      <c r="F2109" s="7" t="s">
        <v>3102</v>
      </c>
      <c r="G2109" s="21">
        <f>VLOOKUP($J2108,ASBVs!$A$2:$G$411,7,FALSE)</f>
        <v>44683</v>
      </c>
      <c r="H2109" s="21"/>
      <c r="I2109" s="21"/>
      <c r="J2109" s="22"/>
    </row>
    <row r="2110" spans="2:10" ht="13.35" customHeight="1">
      <c r="B2110" s="8" t="s">
        <v>0</v>
      </c>
      <c r="C2110" s="9" t="s">
        <v>6</v>
      </c>
      <c r="D2110" s="9" t="s">
        <v>2667</v>
      </c>
      <c r="E2110" s="9" t="s">
        <v>2</v>
      </c>
      <c r="F2110" s="9" t="s">
        <v>1</v>
      </c>
      <c r="G2110" s="8" t="s">
        <v>3</v>
      </c>
      <c r="H2110" s="8" t="s">
        <v>4</v>
      </c>
      <c r="I2110" s="8" t="s">
        <v>5</v>
      </c>
      <c r="J2110" s="8" t="s">
        <v>7</v>
      </c>
    </row>
    <row r="2111" spans="2:10" ht="13.35" customHeight="1">
      <c r="B2111" s="10" t="str">
        <f>VLOOKUP($J2108,ASBVs!$A$2:$AE$411,9,FALSE)</f>
        <v>0.34</v>
      </c>
      <c r="C2111" s="10" t="str">
        <f>VLOOKUP($J2108,ASBVs!$A$2:$AE$411,11,FALSE)</f>
        <v>8.46</v>
      </c>
      <c r="D2111" s="10" t="str">
        <f>VLOOKUP($J2108,ASBVs!$A$2:$AE$411,13,FALSE)</f>
        <v>13.16</v>
      </c>
      <c r="E2111" s="10" t="str">
        <f>VLOOKUP($J2108,ASBVs!$A$2:$AE$411,17,FALSE)</f>
        <v>1.45</v>
      </c>
      <c r="F2111" s="10" t="str">
        <f>VLOOKUP($J2108,ASBVs!$A$2:$AE$411,15,FALSE)</f>
        <v>4.44</v>
      </c>
      <c r="G2111" s="10" t="str">
        <f>VLOOKUP($J2108,ASBVs!$A$2:$AE$411,19,FALSE)</f>
        <v>1.71</v>
      </c>
      <c r="H2111" s="10" t="str">
        <f>VLOOKUP($J2108,ASBVs!$A$2:$AE$411,21,FALSE)</f>
        <v>0.41</v>
      </c>
      <c r="I2111" s="10" t="str">
        <f>VLOOKUP($J2108,ASBVs!$A$2:$AE$411,23,FALSE)</f>
        <v>-2.06</v>
      </c>
      <c r="J2111" s="10" t="str">
        <f>VLOOKUP($J2108,ASBVs!$A$2:$AE$411,25,FALSE)</f>
        <v>3.08</v>
      </c>
    </row>
    <row r="2112" spans="2:10" ht="13.35" customHeight="1">
      <c r="B2112" s="10" t="str">
        <f>VLOOKUP($J2108,ASBVs!$A$2:$AB$411,10,FALSE)</f>
        <v>66</v>
      </c>
      <c r="C2112" s="10" t="str">
        <f>VLOOKUP($J2108,ASBVs!$A$2:$AB$411,12,FALSE)</f>
        <v>68</v>
      </c>
      <c r="D2112" s="10" t="str">
        <f>VLOOKUP($J2108,ASBVs!$A$2:$AB$411,14,FALSE)</f>
        <v>67</v>
      </c>
      <c r="E2112" s="10" t="str">
        <f>VLOOKUP($J2108,ASBVs!$A$2:$AB$411,18,FALSE)</f>
        <v>67</v>
      </c>
      <c r="F2112" s="10" t="str">
        <f>VLOOKUP($J2108,ASBVs!$A$2:$AB$411,16,FALSE)</f>
        <v>67</v>
      </c>
      <c r="G2112" s="10" t="str">
        <f>VLOOKUP($J2108,ASBVs!$A$2:$AB$411,20,FALSE)</f>
        <v>61</v>
      </c>
      <c r="H2112" s="10" t="str">
        <f>VLOOKUP($J2108,ASBVs!$A$2:$AB$411,22,FALSE)</f>
        <v>57</v>
      </c>
      <c r="I2112" s="10" t="str">
        <f>VLOOKUP($J2108,ASBVs!$A$2:$AB$411,24,FALSE)</f>
        <v>56</v>
      </c>
      <c r="J2112" s="10" t="str">
        <f>VLOOKUP($J2108,ASBVs!$A$2:$AB$411,26,FALSE)</f>
        <v>58</v>
      </c>
    </row>
    <row r="2113" spans="2:10" ht="13.35" customHeight="1">
      <c r="B2113" s="11" t="s">
        <v>3103</v>
      </c>
      <c r="C2113" s="11" t="s">
        <v>3091</v>
      </c>
      <c r="D2113" s="11" t="s">
        <v>3104</v>
      </c>
      <c r="E2113" s="23" t="s">
        <v>2623</v>
      </c>
      <c r="F2113" s="23"/>
      <c r="G2113" s="24" t="s">
        <v>3105</v>
      </c>
      <c r="H2113" s="25"/>
      <c r="I2113" s="23" t="s">
        <v>3106</v>
      </c>
      <c r="J2113" s="23"/>
    </row>
    <row r="2114" spans="2:10" ht="13.35" customHeight="1">
      <c r="B2114" s="10" t="str">
        <f>VLOOKUP($J2108,ASBVs!$A$2:$AE$411,29,FALSE)</f>
        <v>2</v>
      </c>
      <c r="C2114" s="10" t="str">
        <f>VLOOKUP($J2108,ASBVs!$A$2:$AE$411,30,FALSE)</f>
        <v>3</v>
      </c>
      <c r="D2114" s="10" t="str">
        <f>VLOOKUP($J2108,ASBVs!$A$2:$AE$411,31,FALSE)</f>
        <v>2</v>
      </c>
      <c r="E2114" s="26" t="str">
        <f>VLOOKUP($J2108,ASBVs!$A$2:$B$411,2,FALSE)</f>
        <v xml:space="preserve">Dorset </v>
      </c>
      <c r="F2114" s="26"/>
      <c r="G2114" s="27" t="str">
        <f>VLOOKUP($J2108,ASBVs!$A$2:$AB$411,27,FALSE)</f>
        <v>154.33</v>
      </c>
      <c r="H2114" s="25"/>
      <c r="I2114" s="27" t="str">
        <f>VLOOKUP($J2108,ASBVs!$A$2:$AB$411,28,FALSE)</f>
        <v>150.59</v>
      </c>
      <c r="J2114" s="25"/>
    </row>
    <row r="2115" spans="2:10" ht="13.35" customHeight="1">
      <c r="B2115" s="28" t="s">
        <v>3107</v>
      </c>
      <c r="C2115" s="28"/>
      <c r="D2115" s="28"/>
      <c r="E2115" s="28"/>
      <c r="F2115" s="28"/>
      <c r="G2115" s="28"/>
      <c r="H2115" s="28" t="s">
        <v>3108</v>
      </c>
      <c r="I2115" s="28"/>
      <c r="J2115" s="28"/>
    </row>
    <row r="2117" spans="2:10" ht="13.35" customHeight="1">
      <c r="B2117" s="3" t="s">
        <v>3099</v>
      </c>
      <c r="C2117" s="4"/>
      <c r="D2117" s="4" t="str">
        <f>VLOOKUP($J2117,ASBVs!$A$2:$D$411,4,FALSE)</f>
        <v>220763</v>
      </c>
      <c r="E2117" s="4"/>
      <c r="F2117" s="4" t="str">
        <f>VLOOKUP($J2117,ASBVs!$A$2:$H$411,8,FALSE)</f>
        <v>Twin</v>
      </c>
      <c r="G2117" s="29" t="str">
        <f>VLOOKUP($J2117,ASBVs!$A$2:$AF$411,32,FALSE)</f>
        <v>«««««</v>
      </c>
      <c r="H2117" s="30"/>
      <c r="I2117" s="5" t="s">
        <v>3100</v>
      </c>
      <c r="J2117" s="6">
        <v>236</v>
      </c>
    </row>
    <row r="2118" spans="2:10" ht="13.35" customHeight="1">
      <c r="B2118" s="7" t="s">
        <v>3101</v>
      </c>
      <c r="C2118" s="19" t="str">
        <f>VLOOKUP($J2117,ASBVs!$A$2:$F$411,6,FALSE)</f>
        <v>210781</v>
      </c>
      <c r="D2118" s="20"/>
      <c r="E2118" s="20"/>
      <c r="F2118" s="7" t="s">
        <v>3102</v>
      </c>
      <c r="G2118" s="21">
        <f>VLOOKUP($J2117,ASBVs!$A$2:$G$411,7,FALSE)</f>
        <v>44685</v>
      </c>
      <c r="H2118" s="21"/>
      <c r="I2118" s="21"/>
      <c r="J2118" s="22"/>
    </row>
    <row r="2119" spans="2:10" ht="13.35" customHeight="1">
      <c r="B2119" s="8" t="s">
        <v>0</v>
      </c>
      <c r="C2119" s="9" t="s">
        <v>6</v>
      </c>
      <c r="D2119" s="9" t="s">
        <v>2667</v>
      </c>
      <c r="E2119" s="9" t="s">
        <v>2</v>
      </c>
      <c r="F2119" s="9" t="s">
        <v>1</v>
      </c>
      <c r="G2119" s="8" t="s">
        <v>3</v>
      </c>
      <c r="H2119" s="8" t="s">
        <v>4</v>
      </c>
      <c r="I2119" s="8" t="s">
        <v>5</v>
      </c>
      <c r="J2119" s="8" t="s">
        <v>7</v>
      </c>
    </row>
    <row r="2120" spans="2:10" ht="13.35" customHeight="1">
      <c r="B2120" s="10" t="str">
        <f>VLOOKUP($J2117,ASBVs!$A$2:$AE$411,9,FALSE)</f>
        <v>0.56</v>
      </c>
      <c r="C2120" s="10" t="str">
        <f>VLOOKUP($J2117,ASBVs!$A$2:$AE$411,11,FALSE)</f>
        <v>10.67</v>
      </c>
      <c r="D2120" s="10" t="str">
        <f>VLOOKUP($J2117,ASBVs!$A$2:$AE$411,13,FALSE)</f>
        <v>15.91</v>
      </c>
      <c r="E2120" s="10" t="str">
        <f>VLOOKUP($J2117,ASBVs!$A$2:$AE$411,17,FALSE)</f>
        <v>0.14</v>
      </c>
      <c r="F2120" s="10" t="str">
        <f>VLOOKUP($J2117,ASBVs!$A$2:$AE$411,15,FALSE)</f>
        <v>2.58</v>
      </c>
      <c r="G2120" s="10" t="str">
        <f>VLOOKUP($J2117,ASBVs!$A$2:$AE$411,19,FALSE)</f>
        <v>3.02</v>
      </c>
      <c r="H2120" s="10" t="str">
        <f>VLOOKUP($J2117,ASBVs!$A$2:$AE$411,21,FALSE)</f>
        <v>-0.01</v>
      </c>
      <c r="I2120" s="10" t="str">
        <f>VLOOKUP($J2117,ASBVs!$A$2:$AE$411,23,FALSE)</f>
        <v>0.45</v>
      </c>
      <c r="J2120" s="10" t="str">
        <f>VLOOKUP($J2117,ASBVs!$A$2:$AE$411,25,FALSE)</f>
        <v>2.47</v>
      </c>
    </row>
    <row r="2121" spans="2:10" ht="13.35" customHeight="1">
      <c r="B2121" s="10" t="str">
        <f>VLOOKUP($J2117,ASBVs!$A$2:$AB$411,10,FALSE)</f>
        <v>60</v>
      </c>
      <c r="C2121" s="10" t="str">
        <f>VLOOKUP($J2117,ASBVs!$A$2:$AB$411,12,FALSE)</f>
        <v>65</v>
      </c>
      <c r="D2121" s="10" t="str">
        <f>VLOOKUP($J2117,ASBVs!$A$2:$AB$411,14,FALSE)</f>
        <v>65</v>
      </c>
      <c r="E2121" s="10" t="str">
        <f>VLOOKUP($J2117,ASBVs!$A$2:$AB$411,18,FALSE)</f>
        <v>65</v>
      </c>
      <c r="F2121" s="10" t="str">
        <f>VLOOKUP($J2117,ASBVs!$A$2:$AB$411,16,FALSE)</f>
        <v>68</v>
      </c>
      <c r="G2121" s="10" t="str">
        <f>VLOOKUP($J2117,ASBVs!$A$2:$AB$411,20,FALSE)</f>
        <v>55</v>
      </c>
      <c r="H2121" s="10" t="str">
        <f>VLOOKUP($J2117,ASBVs!$A$2:$AB$411,22,FALSE)</f>
        <v>46</v>
      </c>
      <c r="I2121" s="10" t="str">
        <f>VLOOKUP($J2117,ASBVs!$A$2:$AB$411,24,FALSE)</f>
        <v>46</v>
      </c>
      <c r="J2121" s="10" t="str">
        <f>VLOOKUP($J2117,ASBVs!$A$2:$AB$411,26,FALSE)</f>
        <v>50</v>
      </c>
    </row>
    <row r="2122" spans="2:10" ht="13.35" customHeight="1">
      <c r="B2122" s="11" t="s">
        <v>3103</v>
      </c>
      <c r="C2122" s="11" t="s">
        <v>3091</v>
      </c>
      <c r="D2122" s="11" t="s">
        <v>3104</v>
      </c>
      <c r="E2122" s="23" t="s">
        <v>2623</v>
      </c>
      <c r="F2122" s="23"/>
      <c r="G2122" s="24" t="s">
        <v>3105</v>
      </c>
      <c r="H2122" s="25"/>
      <c r="I2122" s="23" t="s">
        <v>3106</v>
      </c>
      <c r="J2122" s="23"/>
    </row>
    <row r="2123" spans="2:10" ht="13.35" customHeight="1">
      <c r="B2123" s="10" t="str">
        <f>VLOOKUP($J2117,ASBVs!$A$2:$AE$411,29,FALSE)</f>
        <v>2</v>
      </c>
      <c r="C2123" s="10" t="str">
        <f>VLOOKUP($J2117,ASBVs!$A$2:$AE$411,30,FALSE)</f>
        <v>2</v>
      </c>
      <c r="D2123" s="10" t="str">
        <f>VLOOKUP($J2117,ASBVs!$A$2:$AE$411,31,FALSE)</f>
        <v>2</v>
      </c>
      <c r="E2123" s="26" t="str">
        <f>VLOOKUP($J2117,ASBVs!$A$2:$B$411,2,FALSE)</f>
        <v xml:space="preserve">Dorset </v>
      </c>
      <c r="F2123" s="26"/>
      <c r="G2123" s="27" t="str">
        <f>VLOOKUP($J2117,ASBVs!$A$2:$AB$411,27,FALSE)</f>
        <v>148.93</v>
      </c>
      <c r="H2123" s="25"/>
      <c r="I2123" s="27" t="str">
        <f>VLOOKUP($J2117,ASBVs!$A$2:$AB$411,28,FALSE)</f>
        <v>150.04</v>
      </c>
      <c r="J2123" s="25"/>
    </row>
    <row r="2124" spans="2:10" ht="13.35" customHeight="1">
      <c r="B2124" s="28" t="s">
        <v>3107</v>
      </c>
      <c r="C2124" s="28"/>
      <c r="D2124" s="28"/>
      <c r="E2124" s="28"/>
      <c r="F2124" s="28"/>
      <c r="G2124" s="28"/>
      <c r="H2124" s="28" t="s">
        <v>3108</v>
      </c>
      <c r="I2124" s="28"/>
      <c r="J2124" s="28"/>
    </row>
    <row r="2126" spans="2:10" ht="13.35" customHeight="1">
      <c r="B2126" s="3" t="s">
        <v>3099</v>
      </c>
      <c r="C2126" s="4"/>
      <c r="D2126" s="4" t="str">
        <f>VLOOKUP($J2126,ASBVs!$A$2:$D$411,4,FALSE)</f>
        <v>220181</v>
      </c>
      <c r="E2126" s="4"/>
      <c r="F2126" s="4" t="str">
        <f>VLOOKUP($J2126,ASBVs!$A$2:$H$411,8,FALSE)</f>
        <v>Twin</v>
      </c>
      <c r="G2126" s="29" t="str">
        <f>VLOOKUP($J2126,ASBVs!$A$2:$AF$411,32,FALSE)</f>
        <v>«««««</v>
      </c>
      <c r="H2126" s="30"/>
      <c r="I2126" s="5" t="s">
        <v>3100</v>
      </c>
      <c r="J2126" s="6">
        <v>237</v>
      </c>
    </row>
    <row r="2127" spans="2:10" ht="13.35" customHeight="1">
      <c r="B2127" s="7" t="s">
        <v>3101</v>
      </c>
      <c r="C2127" s="19" t="str">
        <f>VLOOKUP($J2126,ASBVs!$A$2:$F$411,6,FALSE)</f>
        <v>210781</v>
      </c>
      <c r="D2127" s="20"/>
      <c r="E2127" s="20"/>
      <c r="F2127" s="7" t="s">
        <v>3102</v>
      </c>
      <c r="G2127" s="21">
        <f>VLOOKUP($J2126,ASBVs!$A$2:$G$411,7,FALSE)</f>
        <v>44679</v>
      </c>
      <c r="H2127" s="21"/>
      <c r="I2127" s="21"/>
      <c r="J2127" s="22"/>
    </row>
    <row r="2128" spans="2:10" ht="13.35" customHeight="1">
      <c r="B2128" s="8" t="s">
        <v>0</v>
      </c>
      <c r="C2128" s="9" t="s">
        <v>6</v>
      </c>
      <c r="D2128" s="9" t="s">
        <v>2667</v>
      </c>
      <c r="E2128" s="9" t="s">
        <v>2</v>
      </c>
      <c r="F2128" s="9" t="s">
        <v>1</v>
      </c>
      <c r="G2128" s="8" t="s">
        <v>3</v>
      </c>
      <c r="H2128" s="8" t="s">
        <v>4</v>
      </c>
      <c r="I2128" s="8" t="s">
        <v>5</v>
      </c>
      <c r="J2128" s="8" t="s">
        <v>7</v>
      </c>
    </row>
    <row r="2129" spans="2:10" ht="13.35" customHeight="1">
      <c r="B2129" s="10" t="str">
        <f>VLOOKUP($J2126,ASBVs!$A$2:$AE$411,9,FALSE)</f>
        <v>0.34</v>
      </c>
      <c r="C2129" s="10" t="str">
        <f>VLOOKUP($J2126,ASBVs!$A$2:$AE$411,11,FALSE)</f>
        <v>9.49</v>
      </c>
      <c r="D2129" s="10" t="str">
        <f>VLOOKUP($J2126,ASBVs!$A$2:$AE$411,13,FALSE)</f>
        <v>13.68</v>
      </c>
      <c r="E2129" s="10" t="str">
        <f>VLOOKUP($J2126,ASBVs!$A$2:$AE$411,17,FALSE)</f>
        <v>0.29</v>
      </c>
      <c r="F2129" s="10" t="str">
        <f>VLOOKUP($J2126,ASBVs!$A$2:$AE$411,15,FALSE)</f>
        <v>3.29</v>
      </c>
      <c r="G2129" s="10" t="str">
        <f>VLOOKUP($J2126,ASBVs!$A$2:$AE$411,19,FALSE)</f>
        <v>2.87</v>
      </c>
      <c r="H2129" s="10" t="str">
        <f>VLOOKUP($J2126,ASBVs!$A$2:$AE$411,21,FALSE)</f>
        <v>-0.03</v>
      </c>
      <c r="I2129" s="10" t="str">
        <f>VLOOKUP($J2126,ASBVs!$A$2:$AE$411,23,FALSE)</f>
        <v>0.29</v>
      </c>
      <c r="J2129" s="10" t="str">
        <f>VLOOKUP($J2126,ASBVs!$A$2:$AE$411,25,FALSE)</f>
        <v>2.59</v>
      </c>
    </row>
    <row r="2130" spans="2:10" ht="13.35" customHeight="1">
      <c r="B2130" s="10" t="str">
        <f>VLOOKUP($J2126,ASBVs!$A$2:$AB$411,10,FALSE)</f>
        <v>60</v>
      </c>
      <c r="C2130" s="10" t="str">
        <f>VLOOKUP($J2126,ASBVs!$A$2:$AB$411,12,FALSE)</f>
        <v>65</v>
      </c>
      <c r="D2130" s="10" t="str">
        <f>VLOOKUP($J2126,ASBVs!$A$2:$AB$411,14,FALSE)</f>
        <v>65</v>
      </c>
      <c r="E2130" s="10" t="str">
        <f>VLOOKUP($J2126,ASBVs!$A$2:$AB$411,18,FALSE)</f>
        <v>65</v>
      </c>
      <c r="F2130" s="10" t="str">
        <f>VLOOKUP($J2126,ASBVs!$A$2:$AB$411,16,FALSE)</f>
        <v>67</v>
      </c>
      <c r="G2130" s="10" t="str">
        <f>VLOOKUP($J2126,ASBVs!$A$2:$AB$411,20,FALSE)</f>
        <v>55</v>
      </c>
      <c r="H2130" s="10" t="str">
        <f>VLOOKUP($J2126,ASBVs!$A$2:$AB$411,22,FALSE)</f>
        <v>47</v>
      </c>
      <c r="I2130" s="10" t="str">
        <f>VLOOKUP($J2126,ASBVs!$A$2:$AB$411,24,FALSE)</f>
        <v>46</v>
      </c>
      <c r="J2130" s="10" t="str">
        <f>VLOOKUP($J2126,ASBVs!$A$2:$AB$411,26,FALSE)</f>
        <v>51</v>
      </c>
    </row>
    <row r="2131" spans="2:10" ht="13.35" customHeight="1">
      <c r="B2131" s="11" t="s">
        <v>3103</v>
      </c>
      <c r="C2131" s="11" t="s">
        <v>3091</v>
      </c>
      <c r="D2131" s="11" t="s">
        <v>3104</v>
      </c>
      <c r="E2131" s="23" t="s">
        <v>2623</v>
      </c>
      <c r="F2131" s="23"/>
      <c r="G2131" s="24" t="s">
        <v>3105</v>
      </c>
      <c r="H2131" s="25"/>
      <c r="I2131" s="23" t="s">
        <v>3106</v>
      </c>
      <c r="J2131" s="23"/>
    </row>
    <row r="2132" spans="2:10" ht="13.35" customHeight="1">
      <c r="B2132" s="10" t="str">
        <f>VLOOKUP($J2126,ASBVs!$A$2:$AE$411,29,FALSE)</f>
        <v>2</v>
      </c>
      <c r="C2132" s="10" t="str">
        <f>VLOOKUP($J2126,ASBVs!$A$2:$AE$411,30,FALSE)</f>
        <v>2</v>
      </c>
      <c r="D2132" s="10" t="str">
        <f>VLOOKUP($J2126,ASBVs!$A$2:$AE$411,31,FALSE)</f>
        <v>3</v>
      </c>
      <c r="E2132" s="26" t="str">
        <f>VLOOKUP($J2126,ASBVs!$A$2:$B$411,2,FALSE)</f>
        <v xml:space="preserve">Dorset </v>
      </c>
      <c r="F2132" s="26"/>
      <c r="G2132" s="27" t="str">
        <f>VLOOKUP($J2126,ASBVs!$A$2:$AB$411,27,FALSE)</f>
        <v>148.82</v>
      </c>
      <c r="H2132" s="25"/>
      <c r="I2132" s="27" t="str">
        <f>VLOOKUP($J2126,ASBVs!$A$2:$AB$411,28,FALSE)</f>
        <v>150.01</v>
      </c>
      <c r="J2132" s="25"/>
    </row>
    <row r="2133" spans="2:10" ht="13.35" customHeight="1">
      <c r="B2133" s="28" t="s">
        <v>3107</v>
      </c>
      <c r="C2133" s="28"/>
      <c r="D2133" s="28"/>
      <c r="E2133" s="28"/>
      <c r="F2133" s="28"/>
      <c r="G2133" s="28"/>
      <c r="H2133" s="28" t="s">
        <v>3108</v>
      </c>
      <c r="I2133" s="28"/>
      <c r="J2133" s="28"/>
    </row>
    <row r="2135" spans="2:10" ht="13.35" customHeight="1">
      <c r="B2135" s="3" t="s">
        <v>3099</v>
      </c>
      <c r="C2135" s="4"/>
      <c r="D2135" s="4" t="str">
        <f>VLOOKUP($J2135,ASBVs!$A$2:$D$411,4,FALSE)</f>
        <v>220648</v>
      </c>
      <c r="E2135" s="4"/>
      <c r="F2135" s="4" t="str">
        <f>VLOOKUP($J2135,ASBVs!$A$2:$H$411,8,FALSE)</f>
        <v>Triplet</v>
      </c>
      <c r="G2135" s="29" t="str">
        <f>VLOOKUP($J2135,ASBVs!$A$2:$AF$411,32,FALSE)</f>
        <v xml:space="preserve"> </v>
      </c>
      <c r="H2135" s="30"/>
      <c r="I2135" s="5" t="s">
        <v>3100</v>
      </c>
      <c r="J2135" s="6">
        <v>238</v>
      </c>
    </row>
    <row r="2136" spans="2:10" ht="13.35" customHeight="1">
      <c r="B2136" s="7" t="s">
        <v>3101</v>
      </c>
      <c r="C2136" s="19" t="str">
        <f>VLOOKUP($J2135,ASBVs!$A$2:$F$411,6,FALSE)</f>
        <v>210327</v>
      </c>
      <c r="D2136" s="20"/>
      <c r="E2136" s="20"/>
      <c r="F2136" s="7" t="s">
        <v>3102</v>
      </c>
      <c r="G2136" s="21">
        <f>VLOOKUP($J2135,ASBVs!$A$2:$G$411,7,FALSE)</f>
        <v>44684</v>
      </c>
      <c r="H2136" s="21"/>
      <c r="I2136" s="21"/>
      <c r="J2136" s="22"/>
    </row>
    <row r="2137" spans="2:10" ht="13.35" customHeight="1">
      <c r="B2137" s="8" t="s">
        <v>0</v>
      </c>
      <c r="C2137" s="9" t="s">
        <v>6</v>
      </c>
      <c r="D2137" s="9" t="s">
        <v>2667</v>
      </c>
      <c r="E2137" s="9" t="s">
        <v>2</v>
      </c>
      <c r="F2137" s="9" t="s">
        <v>1</v>
      </c>
      <c r="G2137" s="8" t="s">
        <v>3</v>
      </c>
      <c r="H2137" s="8" t="s">
        <v>4</v>
      </c>
      <c r="I2137" s="8" t="s">
        <v>5</v>
      </c>
      <c r="J2137" s="8" t="s">
        <v>7</v>
      </c>
    </row>
    <row r="2138" spans="2:10" ht="13.35" customHeight="1">
      <c r="B2138" s="10" t="str">
        <f>VLOOKUP($J2135,ASBVs!$A$2:$AE$411,9,FALSE)</f>
        <v>0.78</v>
      </c>
      <c r="C2138" s="10" t="str">
        <f>VLOOKUP($J2135,ASBVs!$A$2:$AE$411,11,FALSE)</f>
        <v>11.40</v>
      </c>
      <c r="D2138" s="10" t="str">
        <f>VLOOKUP($J2135,ASBVs!$A$2:$AE$411,13,FALSE)</f>
        <v>16.61</v>
      </c>
      <c r="E2138" s="10" t="str">
        <f>VLOOKUP($J2135,ASBVs!$A$2:$AE$411,17,FALSE)</f>
        <v>-0.24</v>
      </c>
      <c r="F2138" s="10" t="str">
        <f>VLOOKUP($J2135,ASBVs!$A$2:$AE$411,15,FALSE)</f>
        <v>2.62</v>
      </c>
      <c r="G2138" s="10" t="str">
        <f>VLOOKUP($J2135,ASBVs!$A$2:$AE$411,19,FALSE)</f>
        <v>3.63</v>
      </c>
      <c r="H2138" s="10" t="str">
        <f>VLOOKUP($J2135,ASBVs!$A$2:$AE$411,21,FALSE)</f>
        <v>-0.21</v>
      </c>
      <c r="I2138" s="10" t="str">
        <f>VLOOKUP($J2135,ASBVs!$A$2:$AE$411,23,FALSE)</f>
        <v>2.39</v>
      </c>
      <c r="J2138" s="10" t="str">
        <f>VLOOKUP($J2135,ASBVs!$A$2:$AE$411,25,FALSE)</f>
        <v>2.64</v>
      </c>
    </row>
    <row r="2139" spans="2:10" ht="13.35" customHeight="1">
      <c r="B2139" s="10" t="str">
        <f>VLOOKUP($J2135,ASBVs!$A$2:$AB$411,10,FALSE)</f>
        <v>60</v>
      </c>
      <c r="C2139" s="10" t="str">
        <f>VLOOKUP($J2135,ASBVs!$A$2:$AB$411,12,FALSE)</f>
        <v>64</v>
      </c>
      <c r="D2139" s="10" t="str">
        <f>VLOOKUP($J2135,ASBVs!$A$2:$AB$411,14,FALSE)</f>
        <v>64</v>
      </c>
      <c r="E2139" s="10" t="str">
        <f>VLOOKUP($J2135,ASBVs!$A$2:$AB$411,18,FALSE)</f>
        <v>65</v>
      </c>
      <c r="F2139" s="10" t="str">
        <f>VLOOKUP($J2135,ASBVs!$A$2:$AB$411,16,FALSE)</f>
        <v>67</v>
      </c>
      <c r="G2139" s="10" t="str">
        <f>VLOOKUP($J2135,ASBVs!$A$2:$AB$411,20,FALSE)</f>
        <v>55</v>
      </c>
      <c r="H2139" s="10" t="str">
        <f>VLOOKUP($J2135,ASBVs!$A$2:$AB$411,22,FALSE)</f>
        <v>48</v>
      </c>
      <c r="I2139" s="10" t="str">
        <f>VLOOKUP($J2135,ASBVs!$A$2:$AB$411,24,FALSE)</f>
        <v>48</v>
      </c>
      <c r="J2139" s="10" t="str">
        <f>VLOOKUP($J2135,ASBVs!$A$2:$AB$411,26,FALSE)</f>
        <v>52</v>
      </c>
    </row>
    <row r="2140" spans="2:10" ht="13.35" customHeight="1">
      <c r="B2140" s="11" t="s">
        <v>3103</v>
      </c>
      <c r="C2140" s="11" t="s">
        <v>3091</v>
      </c>
      <c r="D2140" s="11" t="s">
        <v>3104</v>
      </c>
      <c r="E2140" s="23" t="s">
        <v>2623</v>
      </c>
      <c r="F2140" s="23"/>
      <c r="G2140" s="24" t="s">
        <v>3105</v>
      </c>
      <c r="H2140" s="25"/>
      <c r="I2140" s="23" t="s">
        <v>3106</v>
      </c>
      <c r="J2140" s="23"/>
    </row>
    <row r="2141" spans="2:10" ht="13.35" customHeight="1">
      <c r="B2141" s="10" t="str">
        <f>VLOOKUP($J2135,ASBVs!$A$2:$AE$411,29,FALSE)</f>
        <v>1</v>
      </c>
      <c r="C2141" s="10" t="str">
        <f>VLOOKUP($J2135,ASBVs!$A$2:$AE$411,30,FALSE)</f>
        <v>2</v>
      </c>
      <c r="D2141" s="10" t="str">
        <f>VLOOKUP($J2135,ASBVs!$A$2:$AE$411,31,FALSE)</f>
        <v>2</v>
      </c>
      <c r="E2141" s="26" t="str">
        <f>VLOOKUP($J2135,ASBVs!$A$2:$B$411,2,FALSE)</f>
        <v xml:space="preserve">Dorset </v>
      </c>
      <c r="F2141" s="26"/>
      <c r="G2141" s="27" t="str">
        <f>VLOOKUP($J2135,ASBVs!$A$2:$AB$411,27,FALSE)</f>
        <v>146.53</v>
      </c>
      <c r="H2141" s="25"/>
      <c r="I2141" s="27" t="str">
        <f>VLOOKUP($J2135,ASBVs!$A$2:$AB$411,28,FALSE)</f>
        <v>149.84</v>
      </c>
      <c r="J2141" s="25"/>
    </row>
    <row r="2142" spans="2:10" ht="13.35" customHeight="1">
      <c r="B2142" s="28" t="s">
        <v>3107</v>
      </c>
      <c r="C2142" s="28"/>
      <c r="D2142" s="28"/>
      <c r="E2142" s="28"/>
      <c r="F2142" s="28"/>
      <c r="G2142" s="28"/>
      <c r="H2142" s="28" t="s">
        <v>3108</v>
      </c>
      <c r="I2142" s="28"/>
      <c r="J2142" s="28"/>
    </row>
    <row r="2144" spans="2:10" ht="13.35" customHeight="1">
      <c r="B2144" s="3" t="s">
        <v>3099</v>
      </c>
      <c r="C2144" s="4"/>
      <c r="D2144" s="4" t="str">
        <f>VLOOKUP($J2144,ASBVs!$A$2:$D$411,4,FALSE)</f>
        <v>220478</v>
      </c>
      <c r="E2144" s="4"/>
      <c r="F2144" s="4" t="str">
        <f>VLOOKUP($J2144,ASBVs!$A$2:$H$411,8,FALSE)</f>
        <v>Twin</v>
      </c>
      <c r="G2144" s="29" t="str">
        <f>VLOOKUP($J2144,ASBVs!$A$2:$AF$411,32,FALSE)</f>
        <v xml:space="preserve"> </v>
      </c>
      <c r="H2144" s="30"/>
      <c r="I2144" s="5" t="s">
        <v>3100</v>
      </c>
      <c r="J2144" s="6">
        <v>239</v>
      </c>
    </row>
    <row r="2145" spans="2:10" ht="13.35" customHeight="1">
      <c r="B2145" s="7" t="s">
        <v>3101</v>
      </c>
      <c r="C2145" s="19" t="str">
        <f>VLOOKUP($J2144,ASBVs!$A$2:$F$411,6,FALSE)</f>
        <v>210870</v>
      </c>
      <c r="D2145" s="20"/>
      <c r="E2145" s="20"/>
      <c r="F2145" s="7" t="s">
        <v>3102</v>
      </c>
      <c r="G2145" s="21">
        <f>VLOOKUP($J2144,ASBVs!$A$2:$G$411,7,FALSE)</f>
        <v>44683</v>
      </c>
      <c r="H2145" s="21"/>
      <c r="I2145" s="21"/>
      <c r="J2145" s="22"/>
    </row>
    <row r="2146" spans="2:10" ht="13.35" customHeight="1">
      <c r="B2146" s="8" t="s">
        <v>0</v>
      </c>
      <c r="C2146" s="9" t="s">
        <v>6</v>
      </c>
      <c r="D2146" s="9" t="s">
        <v>2667</v>
      </c>
      <c r="E2146" s="9" t="s">
        <v>2</v>
      </c>
      <c r="F2146" s="9" t="s">
        <v>1</v>
      </c>
      <c r="G2146" s="8" t="s">
        <v>3</v>
      </c>
      <c r="H2146" s="8" t="s">
        <v>4</v>
      </c>
      <c r="I2146" s="8" t="s">
        <v>5</v>
      </c>
      <c r="J2146" s="8" t="s">
        <v>7</v>
      </c>
    </row>
    <row r="2147" spans="2:10" ht="13.35" customHeight="1">
      <c r="B2147" s="10" t="str">
        <f>VLOOKUP($J2144,ASBVs!$A$2:$AE$411,9,FALSE)</f>
        <v>0.53</v>
      </c>
      <c r="C2147" s="10" t="str">
        <f>VLOOKUP($J2144,ASBVs!$A$2:$AE$411,11,FALSE)</f>
        <v>9.18</v>
      </c>
      <c r="D2147" s="10" t="str">
        <f>VLOOKUP($J2144,ASBVs!$A$2:$AE$411,13,FALSE)</f>
        <v>13.88</v>
      </c>
      <c r="E2147" s="10" t="str">
        <f>VLOOKUP($J2144,ASBVs!$A$2:$AE$411,17,FALSE)</f>
        <v>-0.48</v>
      </c>
      <c r="F2147" s="10" t="str">
        <f>VLOOKUP($J2144,ASBVs!$A$2:$AE$411,15,FALSE)</f>
        <v>2.71</v>
      </c>
      <c r="G2147" s="10" t="str">
        <f>VLOOKUP($J2144,ASBVs!$A$2:$AE$411,19,FALSE)</f>
        <v>3.40</v>
      </c>
      <c r="H2147" s="10" t="str">
        <f>VLOOKUP($J2144,ASBVs!$A$2:$AE$411,21,FALSE)</f>
        <v>-0.31</v>
      </c>
      <c r="I2147" s="10" t="str">
        <f>VLOOKUP($J2144,ASBVs!$A$2:$AE$411,23,FALSE)</f>
        <v>1.39</v>
      </c>
      <c r="J2147" s="10" t="str">
        <f>VLOOKUP($J2144,ASBVs!$A$2:$AE$411,25,FALSE)</f>
        <v>2.51</v>
      </c>
    </row>
    <row r="2148" spans="2:10" ht="13.35" customHeight="1">
      <c r="B2148" s="10" t="str">
        <f>VLOOKUP($J2144,ASBVs!$A$2:$AB$411,10,FALSE)</f>
        <v>61</v>
      </c>
      <c r="C2148" s="10" t="str">
        <f>VLOOKUP($J2144,ASBVs!$A$2:$AB$411,12,FALSE)</f>
        <v>65</v>
      </c>
      <c r="D2148" s="10" t="str">
        <f>VLOOKUP($J2144,ASBVs!$A$2:$AB$411,14,FALSE)</f>
        <v>65</v>
      </c>
      <c r="E2148" s="10" t="str">
        <f>VLOOKUP($J2144,ASBVs!$A$2:$AB$411,18,FALSE)</f>
        <v>66</v>
      </c>
      <c r="F2148" s="10" t="str">
        <f>VLOOKUP($J2144,ASBVs!$A$2:$AB$411,16,FALSE)</f>
        <v>68</v>
      </c>
      <c r="G2148" s="10" t="str">
        <f>VLOOKUP($J2144,ASBVs!$A$2:$AB$411,20,FALSE)</f>
        <v>56</v>
      </c>
      <c r="H2148" s="10" t="str">
        <f>VLOOKUP($J2144,ASBVs!$A$2:$AB$411,22,FALSE)</f>
        <v>47</v>
      </c>
      <c r="I2148" s="10" t="str">
        <f>VLOOKUP($J2144,ASBVs!$A$2:$AB$411,24,FALSE)</f>
        <v>47</v>
      </c>
      <c r="J2148" s="10" t="str">
        <f>VLOOKUP($J2144,ASBVs!$A$2:$AB$411,26,FALSE)</f>
        <v>52</v>
      </c>
    </row>
    <row r="2149" spans="2:10" ht="13.35" customHeight="1">
      <c r="B2149" s="11" t="s">
        <v>3103</v>
      </c>
      <c r="C2149" s="11" t="s">
        <v>3091</v>
      </c>
      <c r="D2149" s="11" t="s">
        <v>3104</v>
      </c>
      <c r="E2149" s="23" t="s">
        <v>2623</v>
      </c>
      <c r="F2149" s="23"/>
      <c r="G2149" s="24" t="s">
        <v>3105</v>
      </c>
      <c r="H2149" s="25"/>
      <c r="I2149" s="23" t="s">
        <v>3106</v>
      </c>
      <c r="J2149" s="23"/>
    </row>
    <row r="2150" spans="2:10" ht="13.35" customHeight="1">
      <c r="B2150" s="10" t="str">
        <f>VLOOKUP($J2144,ASBVs!$A$2:$AE$411,29,FALSE)</f>
        <v>2</v>
      </c>
      <c r="C2150" s="10" t="str">
        <f>VLOOKUP($J2144,ASBVs!$A$2:$AE$411,30,FALSE)</f>
        <v>2</v>
      </c>
      <c r="D2150" s="10" t="str">
        <f>VLOOKUP($J2144,ASBVs!$A$2:$AE$411,31,FALSE)</f>
        <v>2</v>
      </c>
      <c r="E2150" s="26" t="str">
        <f>VLOOKUP($J2144,ASBVs!$A$2:$B$411,2,FALSE)</f>
        <v xml:space="preserve">Dorset </v>
      </c>
      <c r="F2150" s="26"/>
      <c r="G2150" s="27" t="str">
        <f>VLOOKUP($J2144,ASBVs!$A$2:$AB$411,27,FALSE)</f>
        <v>145.45</v>
      </c>
      <c r="H2150" s="25"/>
      <c r="I2150" s="27" t="str">
        <f>VLOOKUP($J2144,ASBVs!$A$2:$AB$411,28,FALSE)</f>
        <v>149.72</v>
      </c>
      <c r="J2150" s="25"/>
    </row>
    <row r="2151" spans="2:10" ht="13.35" customHeight="1">
      <c r="B2151" s="28" t="s">
        <v>3107</v>
      </c>
      <c r="C2151" s="28"/>
      <c r="D2151" s="28"/>
      <c r="E2151" s="28"/>
      <c r="F2151" s="28"/>
      <c r="G2151" s="28"/>
      <c r="H2151" s="28" t="s">
        <v>3108</v>
      </c>
      <c r="I2151" s="28"/>
      <c r="J2151" s="28"/>
    </row>
    <row r="2153" spans="2:10" ht="13.35" customHeight="1">
      <c r="B2153" s="3" t="s">
        <v>3099</v>
      </c>
      <c r="C2153" s="4"/>
      <c r="D2153" s="4" t="str">
        <f>VLOOKUP($J2153,ASBVs!$A$2:$D$411,4,FALSE)</f>
        <v>220209</v>
      </c>
      <c r="E2153" s="4"/>
      <c r="F2153" s="4" t="str">
        <f>VLOOKUP($J2153,ASBVs!$A$2:$H$411,8,FALSE)</f>
        <v>Twin</v>
      </c>
      <c r="G2153" s="29" t="str">
        <f>VLOOKUP($J2153,ASBVs!$A$2:$AF$411,32,FALSE)</f>
        <v>«««««</v>
      </c>
      <c r="H2153" s="30"/>
      <c r="I2153" s="5" t="s">
        <v>3100</v>
      </c>
      <c r="J2153" s="6">
        <v>240</v>
      </c>
    </row>
    <row r="2154" spans="2:10" ht="13.35" customHeight="1">
      <c r="B2154" s="7" t="s">
        <v>3101</v>
      </c>
      <c r="C2154" s="19" t="str">
        <f>VLOOKUP($J2153,ASBVs!$A$2:$F$411,6,FALSE)</f>
        <v>210743</v>
      </c>
      <c r="D2154" s="20"/>
      <c r="E2154" s="20"/>
      <c r="F2154" s="7" t="s">
        <v>3102</v>
      </c>
      <c r="G2154" s="21">
        <f>VLOOKUP($J2153,ASBVs!$A$2:$G$411,7,FALSE)</f>
        <v>44680</v>
      </c>
      <c r="H2154" s="21"/>
      <c r="I2154" s="21"/>
      <c r="J2154" s="22"/>
    </row>
    <row r="2155" spans="2:10" ht="13.35" customHeight="1">
      <c r="B2155" s="8" t="s">
        <v>0</v>
      </c>
      <c r="C2155" s="9" t="s">
        <v>6</v>
      </c>
      <c r="D2155" s="9" t="s">
        <v>2667</v>
      </c>
      <c r="E2155" s="9" t="s">
        <v>2</v>
      </c>
      <c r="F2155" s="9" t="s">
        <v>1</v>
      </c>
      <c r="G2155" s="8" t="s">
        <v>3</v>
      </c>
      <c r="H2155" s="8" t="s">
        <v>4</v>
      </c>
      <c r="I2155" s="8" t="s">
        <v>5</v>
      </c>
      <c r="J2155" s="8" t="s">
        <v>7</v>
      </c>
    </row>
    <row r="2156" spans="2:10" ht="13.35" customHeight="1">
      <c r="B2156" s="10" t="str">
        <f>VLOOKUP($J2153,ASBVs!$A$2:$AE$411,9,FALSE)</f>
        <v>0.51</v>
      </c>
      <c r="C2156" s="10" t="str">
        <f>VLOOKUP($J2153,ASBVs!$A$2:$AE$411,11,FALSE)</f>
        <v>9.75</v>
      </c>
      <c r="D2156" s="10" t="str">
        <f>VLOOKUP($J2153,ASBVs!$A$2:$AE$411,13,FALSE)</f>
        <v>14.27</v>
      </c>
      <c r="E2156" s="10" t="str">
        <f>VLOOKUP($J2153,ASBVs!$A$2:$AE$411,17,FALSE)</f>
        <v>-0.41</v>
      </c>
      <c r="F2156" s="10" t="str">
        <f>VLOOKUP($J2153,ASBVs!$A$2:$AE$411,15,FALSE)</f>
        <v>2.95</v>
      </c>
      <c r="G2156" s="10" t="str">
        <f>VLOOKUP($J2153,ASBVs!$A$2:$AE$411,19,FALSE)</f>
        <v>3.67</v>
      </c>
      <c r="H2156" s="10" t="str">
        <f>VLOOKUP($J2153,ASBVs!$A$2:$AE$411,21,FALSE)</f>
        <v>0.08</v>
      </c>
      <c r="I2156" s="10" t="str">
        <f>VLOOKUP($J2153,ASBVs!$A$2:$AE$411,23,FALSE)</f>
        <v>1.43</v>
      </c>
      <c r="J2156" s="10" t="str">
        <f>VLOOKUP($J2153,ASBVs!$A$2:$AE$411,25,FALSE)</f>
        <v>2.65</v>
      </c>
    </row>
    <row r="2157" spans="2:10" ht="13.35" customHeight="1">
      <c r="B2157" s="10" t="str">
        <f>VLOOKUP($J2153,ASBVs!$A$2:$AB$411,10,FALSE)</f>
        <v>58</v>
      </c>
      <c r="C2157" s="10" t="str">
        <f>VLOOKUP($J2153,ASBVs!$A$2:$AB$411,12,FALSE)</f>
        <v>62</v>
      </c>
      <c r="D2157" s="10" t="str">
        <f>VLOOKUP($J2153,ASBVs!$A$2:$AB$411,14,FALSE)</f>
        <v>63</v>
      </c>
      <c r="E2157" s="10" t="str">
        <f>VLOOKUP($J2153,ASBVs!$A$2:$AB$411,18,FALSE)</f>
        <v>64</v>
      </c>
      <c r="F2157" s="10" t="str">
        <f>VLOOKUP($J2153,ASBVs!$A$2:$AB$411,16,FALSE)</f>
        <v>66</v>
      </c>
      <c r="G2157" s="10" t="str">
        <f>VLOOKUP($J2153,ASBVs!$A$2:$AB$411,20,FALSE)</f>
        <v>53</v>
      </c>
      <c r="H2157" s="10" t="str">
        <f>VLOOKUP($J2153,ASBVs!$A$2:$AB$411,22,FALSE)</f>
        <v>47</v>
      </c>
      <c r="I2157" s="10" t="str">
        <f>VLOOKUP($J2153,ASBVs!$A$2:$AB$411,24,FALSE)</f>
        <v>46</v>
      </c>
      <c r="J2157" s="10" t="str">
        <f>VLOOKUP($J2153,ASBVs!$A$2:$AB$411,26,FALSE)</f>
        <v>50</v>
      </c>
    </row>
    <row r="2158" spans="2:10" ht="13.35" customHeight="1">
      <c r="B2158" s="11" t="s">
        <v>3103</v>
      </c>
      <c r="C2158" s="11" t="s">
        <v>3091</v>
      </c>
      <c r="D2158" s="11" t="s">
        <v>3104</v>
      </c>
      <c r="E2158" s="23" t="s">
        <v>2623</v>
      </c>
      <c r="F2158" s="23"/>
      <c r="G2158" s="24" t="s">
        <v>3105</v>
      </c>
      <c r="H2158" s="25"/>
      <c r="I2158" s="23" t="s">
        <v>3106</v>
      </c>
      <c r="J2158" s="23"/>
    </row>
    <row r="2159" spans="2:10" ht="13.35" customHeight="1">
      <c r="B2159" s="10" t="str">
        <f>VLOOKUP($J2153,ASBVs!$A$2:$AE$411,29,FALSE)</f>
        <v>2</v>
      </c>
      <c r="C2159" s="10" t="str">
        <f>VLOOKUP($J2153,ASBVs!$A$2:$AE$411,30,FALSE)</f>
        <v>1</v>
      </c>
      <c r="D2159" s="10" t="str">
        <f>VLOOKUP($J2153,ASBVs!$A$2:$AE$411,31,FALSE)</f>
        <v>1</v>
      </c>
      <c r="E2159" s="26" t="str">
        <f>VLOOKUP($J2153,ASBVs!$A$2:$B$411,2,FALSE)</f>
        <v xml:space="preserve">Dorset </v>
      </c>
      <c r="F2159" s="26"/>
      <c r="G2159" s="27" t="str">
        <f>VLOOKUP($J2153,ASBVs!$A$2:$AB$411,27,FALSE)</f>
        <v>149.86</v>
      </c>
      <c r="H2159" s="25"/>
      <c r="I2159" s="27" t="str">
        <f>VLOOKUP($J2153,ASBVs!$A$2:$AB$411,28,FALSE)</f>
        <v>149.71</v>
      </c>
      <c r="J2159" s="25"/>
    </row>
    <row r="2160" spans="2:10" ht="13.35" customHeight="1">
      <c r="B2160" s="28" t="s">
        <v>3107</v>
      </c>
      <c r="C2160" s="28"/>
      <c r="D2160" s="28"/>
      <c r="E2160" s="28"/>
      <c r="F2160" s="28"/>
      <c r="G2160" s="28"/>
      <c r="H2160" s="28" t="s">
        <v>3108</v>
      </c>
      <c r="I2160" s="28"/>
      <c r="J2160" s="28"/>
    </row>
    <row r="2162" spans="2:10" ht="13.35" customHeight="1">
      <c r="B2162" s="3" t="s">
        <v>3099</v>
      </c>
      <c r="C2162" s="4"/>
      <c r="D2162" s="4" t="str">
        <f>VLOOKUP($J2162,ASBVs!$A$2:$D$411,4,FALSE)</f>
        <v>220326</v>
      </c>
      <c r="E2162" s="4"/>
      <c r="F2162" s="4" t="str">
        <f>VLOOKUP($J2162,ASBVs!$A$2:$H$411,8,FALSE)</f>
        <v>Twin</v>
      </c>
      <c r="G2162" s="29" t="str">
        <f>VLOOKUP($J2162,ASBVs!$A$2:$AF$411,32,FALSE)</f>
        <v>«««««</v>
      </c>
      <c r="H2162" s="30"/>
      <c r="I2162" s="5" t="s">
        <v>3100</v>
      </c>
      <c r="J2162" s="6">
        <v>241</v>
      </c>
    </row>
    <row r="2163" spans="2:10" ht="13.35" customHeight="1">
      <c r="B2163" s="7" t="s">
        <v>3101</v>
      </c>
      <c r="C2163" s="19" t="str">
        <f>VLOOKUP($J2162,ASBVs!$A$2:$F$411,6,FALSE)</f>
        <v>210743</v>
      </c>
      <c r="D2163" s="20"/>
      <c r="E2163" s="20"/>
      <c r="F2163" s="7" t="s">
        <v>3102</v>
      </c>
      <c r="G2163" s="21">
        <f>VLOOKUP($J2162,ASBVs!$A$2:$G$411,7,FALSE)</f>
        <v>44679</v>
      </c>
      <c r="H2163" s="21"/>
      <c r="I2163" s="21"/>
      <c r="J2163" s="22"/>
    </row>
    <row r="2164" spans="2:10" ht="13.35" customHeight="1">
      <c r="B2164" s="8" t="s">
        <v>0</v>
      </c>
      <c r="C2164" s="9" t="s">
        <v>6</v>
      </c>
      <c r="D2164" s="9" t="s">
        <v>2667</v>
      </c>
      <c r="E2164" s="9" t="s">
        <v>2</v>
      </c>
      <c r="F2164" s="9" t="s">
        <v>1</v>
      </c>
      <c r="G2164" s="8" t="s">
        <v>3</v>
      </c>
      <c r="H2164" s="8" t="s">
        <v>4</v>
      </c>
      <c r="I2164" s="8" t="s">
        <v>5</v>
      </c>
      <c r="J2164" s="8" t="s">
        <v>7</v>
      </c>
    </row>
    <row r="2165" spans="2:10" ht="13.35" customHeight="1">
      <c r="B2165" s="10" t="str">
        <f>VLOOKUP($J2162,ASBVs!$A$2:$AE$411,9,FALSE)</f>
        <v>0.51</v>
      </c>
      <c r="C2165" s="10" t="str">
        <f>VLOOKUP($J2162,ASBVs!$A$2:$AE$411,11,FALSE)</f>
        <v>8.89</v>
      </c>
      <c r="D2165" s="10" t="str">
        <f>VLOOKUP($J2162,ASBVs!$A$2:$AE$411,13,FALSE)</f>
        <v>13.32</v>
      </c>
      <c r="E2165" s="10" t="str">
        <f>VLOOKUP($J2162,ASBVs!$A$2:$AE$411,17,FALSE)</f>
        <v>-0.01</v>
      </c>
      <c r="F2165" s="10" t="str">
        <f>VLOOKUP($J2162,ASBVs!$A$2:$AE$411,15,FALSE)</f>
        <v>3.04</v>
      </c>
      <c r="G2165" s="10" t="str">
        <f>VLOOKUP($J2162,ASBVs!$A$2:$AE$411,19,FALSE)</f>
        <v>3.12</v>
      </c>
      <c r="H2165" s="10" t="str">
        <f>VLOOKUP($J2162,ASBVs!$A$2:$AE$411,21,FALSE)</f>
        <v>0.00</v>
      </c>
      <c r="I2165" s="10" t="str">
        <f>VLOOKUP($J2162,ASBVs!$A$2:$AE$411,23,FALSE)</f>
        <v>0.43</v>
      </c>
      <c r="J2165" s="10" t="str">
        <f>VLOOKUP($J2162,ASBVs!$A$2:$AE$411,25,FALSE)</f>
        <v>2.72</v>
      </c>
    </row>
    <row r="2166" spans="2:10" ht="13.35" customHeight="1">
      <c r="B2166" s="10" t="str">
        <f>VLOOKUP($J2162,ASBVs!$A$2:$AB$411,10,FALSE)</f>
        <v>59</v>
      </c>
      <c r="C2166" s="10" t="str">
        <f>VLOOKUP($J2162,ASBVs!$A$2:$AB$411,12,FALSE)</f>
        <v>63</v>
      </c>
      <c r="D2166" s="10" t="str">
        <f>VLOOKUP($J2162,ASBVs!$A$2:$AB$411,14,FALSE)</f>
        <v>64</v>
      </c>
      <c r="E2166" s="10" t="str">
        <f>VLOOKUP($J2162,ASBVs!$A$2:$AB$411,18,FALSE)</f>
        <v>64</v>
      </c>
      <c r="F2166" s="10" t="str">
        <f>VLOOKUP($J2162,ASBVs!$A$2:$AB$411,16,FALSE)</f>
        <v>67</v>
      </c>
      <c r="G2166" s="10" t="str">
        <f>VLOOKUP($J2162,ASBVs!$A$2:$AB$411,20,FALSE)</f>
        <v>54</v>
      </c>
      <c r="H2166" s="10" t="str">
        <f>VLOOKUP($J2162,ASBVs!$A$2:$AB$411,22,FALSE)</f>
        <v>44</v>
      </c>
      <c r="I2166" s="10" t="str">
        <f>VLOOKUP($J2162,ASBVs!$A$2:$AB$411,24,FALSE)</f>
        <v>44</v>
      </c>
      <c r="J2166" s="10" t="str">
        <f>VLOOKUP($J2162,ASBVs!$A$2:$AB$411,26,FALSE)</f>
        <v>50</v>
      </c>
    </row>
    <row r="2167" spans="2:10" ht="13.35" customHeight="1">
      <c r="B2167" s="11" t="s">
        <v>3103</v>
      </c>
      <c r="C2167" s="11" t="s">
        <v>3091</v>
      </c>
      <c r="D2167" s="11" t="s">
        <v>3104</v>
      </c>
      <c r="E2167" s="23" t="s">
        <v>2623</v>
      </c>
      <c r="F2167" s="23"/>
      <c r="G2167" s="24" t="s">
        <v>3105</v>
      </c>
      <c r="H2167" s="25"/>
      <c r="I2167" s="23" t="s">
        <v>3106</v>
      </c>
      <c r="J2167" s="23"/>
    </row>
    <row r="2168" spans="2:10" ht="13.35" customHeight="1">
      <c r="B2168" s="10" t="str">
        <f>VLOOKUP($J2162,ASBVs!$A$2:$AE$411,29,FALSE)</f>
        <v>1</v>
      </c>
      <c r="C2168" s="10" t="str">
        <f>VLOOKUP($J2162,ASBVs!$A$2:$AE$411,30,FALSE)</f>
        <v>2</v>
      </c>
      <c r="D2168" s="10" t="str">
        <f>VLOOKUP($J2162,ASBVs!$A$2:$AE$411,31,FALSE)</f>
        <v>2</v>
      </c>
      <c r="E2168" s="26" t="str">
        <f>VLOOKUP($J2162,ASBVs!$A$2:$B$411,2,FALSE)</f>
        <v xml:space="preserve">Dorset </v>
      </c>
      <c r="F2168" s="26"/>
      <c r="G2168" s="27" t="str">
        <f>VLOOKUP($J2162,ASBVs!$A$2:$AB$411,27,FALSE)</f>
        <v>148.59</v>
      </c>
      <c r="H2168" s="25"/>
      <c r="I2168" s="27" t="str">
        <f>VLOOKUP($J2162,ASBVs!$A$2:$AB$411,28,FALSE)</f>
        <v>149.38</v>
      </c>
      <c r="J2168" s="25"/>
    </row>
    <row r="2169" spans="2:10" ht="13.35" customHeight="1">
      <c r="B2169" s="28" t="s">
        <v>3107</v>
      </c>
      <c r="C2169" s="28"/>
      <c r="D2169" s="28"/>
      <c r="E2169" s="28"/>
      <c r="F2169" s="28"/>
      <c r="G2169" s="28"/>
      <c r="H2169" s="28" t="s">
        <v>3108</v>
      </c>
      <c r="I2169" s="28"/>
      <c r="J2169" s="28"/>
    </row>
    <row r="2171" spans="2:10" ht="13.35" customHeight="1">
      <c r="B2171" s="3" t="s">
        <v>3099</v>
      </c>
      <c r="C2171" s="4"/>
      <c r="D2171" s="4" t="str">
        <f>VLOOKUP($J2171,ASBVs!$A$2:$D$411,4,FALSE)</f>
        <v>220953</v>
      </c>
      <c r="E2171" s="4"/>
      <c r="F2171" s="4" t="str">
        <f>VLOOKUP($J2171,ASBVs!$A$2:$H$411,8,FALSE)</f>
        <v>Single</v>
      </c>
      <c r="G2171" s="29"/>
      <c r="H2171" s="30"/>
      <c r="I2171" s="5" t="s">
        <v>3100</v>
      </c>
      <c r="J2171" s="6">
        <v>242</v>
      </c>
    </row>
    <row r="2172" spans="2:10" ht="13.35" customHeight="1">
      <c r="B2172" s="7" t="s">
        <v>3101</v>
      </c>
      <c r="C2172" s="19" t="str">
        <f>VLOOKUP($J2171,ASBVs!$A$2:$F$411,6,FALSE)</f>
        <v>210234</v>
      </c>
      <c r="D2172" s="20"/>
      <c r="E2172" s="20"/>
      <c r="F2172" s="7" t="s">
        <v>3102</v>
      </c>
      <c r="G2172" s="21">
        <f>VLOOKUP($J2171,ASBVs!$A$2:$G$411,7,FALSE)</f>
        <v>44692</v>
      </c>
      <c r="H2172" s="21"/>
      <c r="I2172" s="21"/>
      <c r="J2172" s="22"/>
    </row>
    <row r="2173" spans="2:10" ht="13.35" customHeight="1">
      <c r="B2173" s="8" t="s">
        <v>0</v>
      </c>
      <c r="C2173" s="9" t="s">
        <v>6</v>
      </c>
      <c r="D2173" s="9" t="s">
        <v>2667</v>
      </c>
      <c r="E2173" s="9" t="s">
        <v>2</v>
      </c>
      <c r="F2173" s="9" t="s">
        <v>1</v>
      </c>
      <c r="G2173" s="8" t="s">
        <v>3</v>
      </c>
      <c r="H2173" s="8" t="s">
        <v>4</v>
      </c>
      <c r="I2173" s="8" t="s">
        <v>5</v>
      </c>
      <c r="J2173" s="8" t="s">
        <v>7</v>
      </c>
    </row>
    <row r="2174" spans="2:10" ht="13.35" customHeight="1">
      <c r="B2174" s="10" t="str">
        <f>VLOOKUP($J2171,ASBVs!$A$2:$AE$411,9,FALSE)</f>
        <v>0.48</v>
      </c>
      <c r="C2174" s="10" t="str">
        <f>VLOOKUP($J2171,ASBVs!$A$2:$AE$411,11,FALSE)</f>
        <v>10.87</v>
      </c>
      <c r="D2174" s="10" t="str">
        <f>VLOOKUP($J2171,ASBVs!$A$2:$AE$411,13,FALSE)</f>
        <v>15.32</v>
      </c>
      <c r="E2174" s="10" t="str">
        <f>VLOOKUP($J2171,ASBVs!$A$2:$AE$411,17,FALSE)</f>
        <v>-1.35</v>
      </c>
      <c r="F2174" s="10" t="str">
        <f>VLOOKUP($J2171,ASBVs!$A$2:$AE$411,15,FALSE)</f>
        <v>1.55</v>
      </c>
      <c r="G2174" s="10" t="str">
        <f>VLOOKUP($J2171,ASBVs!$A$2:$AE$411,19,FALSE)</f>
        <v>4.21</v>
      </c>
      <c r="H2174" s="10" t="str">
        <f>VLOOKUP($J2171,ASBVs!$A$2:$AE$411,21,FALSE)</f>
        <v>-0.53</v>
      </c>
      <c r="I2174" s="10" t="str">
        <f>VLOOKUP($J2171,ASBVs!$A$2:$AE$411,23,FALSE)</f>
        <v>3.23</v>
      </c>
      <c r="J2174" s="10" t="str">
        <f>VLOOKUP($J2171,ASBVs!$A$2:$AE$411,25,FALSE)</f>
        <v>1.93</v>
      </c>
    </row>
    <row r="2175" spans="2:10" ht="13.35" customHeight="1">
      <c r="B2175" s="10" t="str">
        <f>VLOOKUP($J2171,ASBVs!$A$2:$AB$411,10,FALSE)</f>
        <v>64</v>
      </c>
      <c r="C2175" s="10" t="str">
        <f>VLOOKUP($J2171,ASBVs!$A$2:$AB$411,12,FALSE)</f>
        <v>67</v>
      </c>
      <c r="D2175" s="10" t="str">
        <f>VLOOKUP($J2171,ASBVs!$A$2:$AB$411,14,FALSE)</f>
        <v>66</v>
      </c>
      <c r="E2175" s="10" t="str">
        <f>VLOOKUP($J2171,ASBVs!$A$2:$AB$411,18,FALSE)</f>
        <v>66</v>
      </c>
      <c r="F2175" s="10" t="str">
        <f>VLOOKUP($J2171,ASBVs!$A$2:$AB$411,16,FALSE)</f>
        <v>66</v>
      </c>
      <c r="G2175" s="10" t="str">
        <f>VLOOKUP($J2171,ASBVs!$A$2:$AB$411,20,FALSE)</f>
        <v>60</v>
      </c>
      <c r="H2175" s="10" t="str">
        <f>VLOOKUP($J2171,ASBVs!$A$2:$AB$411,22,FALSE)</f>
        <v>57</v>
      </c>
      <c r="I2175" s="10" t="str">
        <f>VLOOKUP($J2171,ASBVs!$A$2:$AB$411,24,FALSE)</f>
        <v>56</v>
      </c>
      <c r="J2175" s="10" t="str">
        <f>VLOOKUP($J2171,ASBVs!$A$2:$AB$411,26,FALSE)</f>
        <v>58</v>
      </c>
    </row>
    <row r="2176" spans="2:10" ht="13.35" customHeight="1">
      <c r="B2176" s="11" t="s">
        <v>3103</v>
      </c>
      <c r="C2176" s="11" t="s">
        <v>3091</v>
      </c>
      <c r="D2176" s="11" t="s">
        <v>3104</v>
      </c>
      <c r="E2176" s="23" t="s">
        <v>2623</v>
      </c>
      <c r="F2176" s="23"/>
      <c r="G2176" s="24" t="s">
        <v>3105</v>
      </c>
      <c r="H2176" s="25"/>
      <c r="I2176" s="23" t="s">
        <v>3106</v>
      </c>
      <c r="J2176" s="23"/>
    </row>
    <row r="2177" spans="2:10" ht="13.35" customHeight="1">
      <c r="B2177" s="10" t="str">
        <f>VLOOKUP($J2171,ASBVs!$A$2:$AE$411,29,FALSE)</f>
        <v>2</v>
      </c>
      <c r="C2177" s="10" t="str">
        <f>VLOOKUP($J2171,ASBVs!$A$2:$AE$411,30,FALSE)</f>
        <v>2</v>
      </c>
      <c r="D2177" s="10" t="str">
        <f>VLOOKUP($J2171,ASBVs!$A$2:$AE$411,31,FALSE)</f>
        <v>3</v>
      </c>
      <c r="E2177" s="26" t="str">
        <f>VLOOKUP($J2171,ASBVs!$A$2:$B$411,2,FALSE)</f>
        <v xml:space="preserve">Dorset </v>
      </c>
      <c r="F2177" s="26"/>
      <c r="G2177" s="27" t="str">
        <f>VLOOKUP($J2171,ASBVs!$A$2:$AB$411,27,FALSE)</f>
        <v>141.86</v>
      </c>
      <c r="H2177" s="25"/>
      <c r="I2177" s="27" t="str">
        <f>VLOOKUP($J2171,ASBVs!$A$2:$AB$411,28,FALSE)</f>
        <v>148.73</v>
      </c>
      <c r="J2177" s="25"/>
    </row>
    <row r="2178" spans="2:10" ht="13.35" customHeight="1">
      <c r="B2178" s="28" t="s">
        <v>3107</v>
      </c>
      <c r="C2178" s="28"/>
      <c r="D2178" s="28"/>
      <c r="E2178" s="28"/>
      <c r="F2178" s="28"/>
      <c r="G2178" s="28"/>
      <c r="H2178" s="28" t="s">
        <v>3108</v>
      </c>
      <c r="I2178" s="28"/>
      <c r="J2178" s="28"/>
    </row>
    <row r="2180" spans="2:10" ht="13.35" customHeight="1">
      <c r="B2180" s="3" t="s">
        <v>3099</v>
      </c>
      <c r="C2180" s="4"/>
      <c r="D2180" s="4" t="str">
        <f>VLOOKUP($J2180,ASBVs!$A$2:$D$411,4,FALSE)</f>
        <v>220770</v>
      </c>
      <c r="E2180" s="4"/>
      <c r="F2180" s="4" t="str">
        <f>VLOOKUP($J2180,ASBVs!$A$2:$H$411,8,FALSE)</f>
        <v>Twin</v>
      </c>
      <c r="G2180" s="29" t="str">
        <f>VLOOKUP($J2180,ASBVs!$A$2:$AF$411,32,FALSE)</f>
        <v xml:space="preserve"> </v>
      </c>
      <c r="H2180" s="30"/>
      <c r="I2180" s="5" t="s">
        <v>3100</v>
      </c>
      <c r="J2180" s="6">
        <v>243</v>
      </c>
    </row>
    <row r="2181" spans="2:10" ht="13.35" customHeight="1">
      <c r="B2181" s="7" t="s">
        <v>3101</v>
      </c>
      <c r="C2181" s="19" t="str">
        <f>VLOOKUP($J2180,ASBVs!$A$2:$F$411,6,FALSE)</f>
        <v>210714</v>
      </c>
      <c r="D2181" s="20"/>
      <c r="E2181" s="20"/>
      <c r="F2181" s="7" t="s">
        <v>3102</v>
      </c>
      <c r="G2181" s="21">
        <f>VLOOKUP($J2180,ASBVs!$A$2:$G$411,7,FALSE)</f>
        <v>44686</v>
      </c>
      <c r="H2181" s="21"/>
      <c r="I2181" s="21"/>
      <c r="J2181" s="22"/>
    </row>
    <row r="2182" spans="2:10" ht="13.35" customHeight="1">
      <c r="B2182" s="8" t="s">
        <v>0</v>
      </c>
      <c r="C2182" s="9" t="s">
        <v>6</v>
      </c>
      <c r="D2182" s="9" t="s">
        <v>2667</v>
      </c>
      <c r="E2182" s="9" t="s">
        <v>2</v>
      </c>
      <c r="F2182" s="9" t="s">
        <v>1</v>
      </c>
      <c r="G2182" s="8" t="s">
        <v>3</v>
      </c>
      <c r="H2182" s="8" t="s">
        <v>4</v>
      </c>
      <c r="I2182" s="8" t="s">
        <v>5</v>
      </c>
      <c r="J2182" s="8" t="s">
        <v>7</v>
      </c>
    </row>
    <row r="2183" spans="2:10" ht="13.35" customHeight="1">
      <c r="B2183" s="10" t="str">
        <f>VLOOKUP($J2180,ASBVs!$A$2:$AE$411,9,FALSE)</f>
        <v>0.51</v>
      </c>
      <c r="C2183" s="10" t="str">
        <f>VLOOKUP($J2180,ASBVs!$A$2:$AE$411,11,FALSE)</f>
        <v>10.00</v>
      </c>
      <c r="D2183" s="10" t="str">
        <f>VLOOKUP($J2180,ASBVs!$A$2:$AE$411,13,FALSE)</f>
        <v>15.34</v>
      </c>
      <c r="E2183" s="10" t="str">
        <f>VLOOKUP($J2180,ASBVs!$A$2:$AE$411,17,FALSE)</f>
        <v>-0.05</v>
      </c>
      <c r="F2183" s="10" t="str">
        <f>VLOOKUP($J2180,ASBVs!$A$2:$AE$411,15,FALSE)</f>
        <v>2.54</v>
      </c>
      <c r="G2183" s="10" t="str">
        <f>VLOOKUP($J2180,ASBVs!$A$2:$AE$411,19,FALSE)</f>
        <v>3.02</v>
      </c>
      <c r="H2183" s="10" t="str">
        <f>VLOOKUP($J2180,ASBVs!$A$2:$AE$411,21,FALSE)</f>
        <v>-0.22</v>
      </c>
      <c r="I2183" s="10" t="str">
        <f>VLOOKUP($J2180,ASBVs!$A$2:$AE$411,23,FALSE)</f>
        <v>1.58</v>
      </c>
      <c r="J2183" s="10" t="str">
        <f>VLOOKUP($J2180,ASBVs!$A$2:$AE$411,25,FALSE)</f>
        <v>2.47</v>
      </c>
    </row>
    <row r="2184" spans="2:10" ht="13.35" customHeight="1">
      <c r="B2184" s="10" t="str">
        <f>VLOOKUP($J2180,ASBVs!$A$2:$AB$411,10,FALSE)</f>
        <v>63</v>
      </c>
      <c r="C2184" s="10" t="str">
        <f>VLOOKUP($J2180,ASBVs!$A$2:$AB$411,12,FALSE)</f>
        <v>66</v>
      </c>
      <c r="D2184" s="10" t="str">
        <f>VLOOKUP($J2180,ASBVs!$A$2:$AB$411,14,FALSE)</f>
        <v>66</v>
      </c>
      <c r="E2184" s="10" t="str">
        <f>VLOOKUP($J2180,ASBVs!$A$2:$AB$411,18,FALSE)</f>
        <v>67</v>
      </c>
      <c r="F2184" s="10" t="str">
        <f>VLOOKUP($J2180,ASBVs!$A$2:$AB$411,16,FALSE)</f>
        <v>69</v>
      </c>
      <c r="G2184" s="10" t="str">
        <f>VLOOKUP($J2180,ASBVs!$A$2:$AB$411,20,FALSE)</f>
        <v>57</v>
      </c>
      <c r="H2184" s="10" t="str">
        <f>VLOOKUP($J2180,ASBVs!$A$2:$AB$411,22,FALSE)</f>
        <v>47</v>
      </c>
      <c r="I2184" s="10" t="str">
        <f>VLOOKUP($J2180,ASBVs!$A$2:$AB$411,24,FALSE)</f>
        <v>47</v>
      </c>
      <c r="J2184" s="10" t="str">
        <f>VLOOKUP($J2180,ASBVs!$A$2:$AB$411,26,FALSE)</f>
        <v>53</v>
      </c>
    </row>
    <row r="2185" spans="2:10" ht="13.35" customHeight="1">
      <c r="B2185" s="11" t="s">
        <v>3103</v>
      </c>
      <c r="C2185" s="11" t="s">
        <v>3091</v>
      </c>
      <c r="D2185" s="11" t="s">
        <v>3104</v>
      </c>
      <c r="E2185" s="23" t="s">
        <v>2623</v>
      </c>
      <c r="F2185" s="23"/>
      <c r="G2185" s="24" t="s">
        <v>3105</v>
      </c>
      <c r="H2185" s="25"/>
      <c r="I2185" s="23" t="s">
        <v>3106</v>
      </c>
      <c r="J2185" s="23"/>
    </row>
    <row r="2186" spans="2:10" ht="13.35" customHeight="1">
      <c r="B2186" s="10" t="str">
        <f>VLOOKUP($J2180,ASBVs!$A$2:$AE$411,29,FALSE)</f>
        <v>1</v>
      </c>
      <c r="C2186" s="10" t="str">
        <f>VLOOKUP($J2180,ASBVs!$A$2:$AE$411,30,FALSE)</f>
        <v>1</v>
      </c>
      <c r="D2186" s="10" t="str">
        <f>VLOOKUP($J2180,ASBVs!$A$2:$AE$411,31,FALSE)</f>
        <v>1</v>
      </c>
      <c r="E2186" s="26" t="str">
        <f>VLOOKUP($J2180,ASBVs!$A$2:$B$411,2,FALSE)</f>
        <v xml:space="preserve">Dorset </v>
      </c>
      <c r="F2186" s="26"/>
      <c r="G2186" s="27" t="str">
        <f>VLOOKUP($J2180,ASBVs!$A$2:$AB$411,27,FALSE)</f>
        <v>144.13</v>
      </c>
      <c r="H2186" s="25"/>
      <c r="I2186" s="27" t="str">
        <f>VLOOKUP($J2180,ASBVs!$A$2:$AB$411,28,FALSE)</f>
        <v>147.54</v>
      </c>
      <c r="J2186" s="25"/>
    </row>
    <row r="2187" spans="2:10" ht="13.35" customHeight="1">
      <c r="B2187" s="28" t="s">
        <v>3107</v>
      </c>
      <c r="C2187" s="28"/>
      <c r="D2187" s="28"/>
      <c r="E2187" s="28"/>
      <c r="F2187" s="28"/>
      <c r="G2187" s="28"/>
      <c r="H2187" s="28" t="s">
        <v>3108</v>
      </c>
      <c r="I2187" s="28"/>
      <c r="J2187" s="28"/>
    </row>
    <row r="2189" spans="2:10" ht="13.35" customHeight="1">
      <c r="B2189" s="3" t="s">
        <v>3099</v>
      </c>
      <c r="C2189" s="4"/>
      <c r="D2189" s="4" t="str">
        <f>VLOOKUP($J2189,ASBVs!$A$2:$D$411,4,FALSE)</f>
        <v>220150</v>
      </c>
      <c r="E2189" s="4"/>
      <c r="F2189" s="4" t="str">
        <f>VLOOKUP($J2189,ASBVs!$A$2:$H$411,8,FALSE)</f>
        <v>Single</v>
      </c>
      <c r="G2189" s="29" t="str">
        <f>VLOOKUP($J2189,ASBVs!$A$2:$AF$411,32,FALSE)</f>
        <v>«««««</v>
      </c>
      <c r="H2189" s="30"/>
      <c r="I2189" s="5" t="s">
        <v>3100</v>
      </c>
      <c r="J2189" s="6">
        <v>244</v>
      </c>
    </row>
    <row r="2190" spans="2:10" ht="13.35" customHeight="1">
      <c r="B2190" s="7" t="s">
        <v>3101</v>
      </c>
      <c r="C2190" s="19" t="str">
        <f>VLOOKUP($J2189,ASBVs!$A$2:$F$411,6,FALSE)</f>
        <v>201040</v>
      </c>
      <c r="D2190" s="20"/>
      <c r="E2190" s="20"/>
      <c r="F2190" s="7" t="s">
        <v>3102</v>
      </c>
      <c r="G2190" s="21">
        <f>VLOOKUP($J2189,ASBVs!$A$2:$G$411,7,FALSE)</f>
        <v>44678</v>
      </c>
      <c r="H2190" s="21"/>
      <c r="I2190" s="21"/>
      <c r="J2190" s="22"/>
    </row>
    <row r="2191" spans="2:10" ht="13.35" customHeight="1">
      <c r="B2191" s="8" t="s">
        <v>0</v>
      </c>
      <c r="C2191" s="9" t="s">
        <v>6</v>
      </c>
      <c r="D2191" s="9" t="s">
        <v>2667</v>
      </c>
      <c r="E2191" s="9" t="s">
        <v>2</v>
      </c>
      <c r="F2191" s="9" t="s">
        <v>1</v>
      </c>
      <c r="G2191" s="8" t="s">
        <v>3</v>
      </c>
      <c r="H2191" s="8" t="s">
        <v>4</v>
      </c>
      <c r="I2191" s="8" t="s">
        <v>5</v>
      </c>
      <c r="J2191" s="8" t="s">
        <v>7</v>
      </c>
    </row>
    <row r="2192" spans="2:10" ht="13.35" customHeight="1">
      <c r="B2192" s="10" t="str">
        <f>VLOOKUP($J2189,ASBVs!$A$2:$AE$411,9,FALSE)</f>
        <v>0.18</v>
      </c>
      <c r="C2192" s="10" t="str">
        <f>VLOOKUP($J2189,ASBVs!$A$2:$AE$411,11,FALSE)</f>
        <v>8.59</v>
      </c>
      <c r="D2192" s="10" t="str">
        <f>VLOOKUP($J2189,ASBVs!$A$2:$AE$411,13,FALSE)</f>
        <v>12.31</v>
      </c>
      <c r="E2192" s="10" t="str">
        <f>VLOOKUP($J2189,ASBVs!$A$2:$AE$411,17,FALSE)</f>
        <v>-0.02</v>
      </c>
      <c r="F2192" s="10" t="str">
        <f>VLOOKUP($J2189,ASBVs!$A$2:$AE$411,15,FALSE)</f>
        <v>3.28</v>
      </c>
      <c r="G2192" s="10" t="str">
        <f>VLOOKUP($J2189,ASBVs!$A$2:$AE$411,19,FALSE)</f>
        <v>3.13</v>
      </c>
      <c r="H2192" s="10" t="str">
        <f>VLOOKUP($J2189,ASBVs!$A$2:$AE$411,21,FALSE)</f>
        <v>-0.07</v>
      </c>
      <c r="I2192" s="10" t="str">
        <f>VLOOKUP($J2189,ASBVs!$A$2:$AE$411,23,FALSE)</f>
        <v>1.09</v>
      </c>
      <c r="J2192" s="10" t="str">
        <f>VLOOKUP($J2189,ASBVs!$A$2:$AE$411,25,FALSE)</f>
        <v>2.36</v>
      </c>
    </row>
    <row r="2193" spans="2:10" ht="13.35" customHeight="1">
      <c r="B2193" s="10" t="str">
        <f>VLOOKUP($J2189,ASBVs!$A$2:$AB$411,10,FALSE)</f>
        <v>61</v>
      </c>
      <c r="C2193" s="10" t="str">
        <f>VLOOKUP($J2189,ASBVs!$A$2:$AB$411,12,FALSE)</f>
        <v>65</v>
      </c>
      <c r="D2193" s="10" t="str">
        <f>VLOOKUP($J2189,ASBVs!$A$2:$AB$411,14,FALSE)</f>
        <v>66</v>
      </c>
      <c r="E2193" s="10" t="str">
        <f>VLOOKUP($J2189,ASBVs!$A$2:$AB$411,18,FALSE)</f>
        <v>67</v>
      </c>
      <c r="F2193" s="10" t="str">
        <f>VLOOKUP($J2189,ASBVs!$A$2:$AB$411,16,FALSE)</f>
        <v>69</v>
      </c>
      <c r="G2193" s="10" t="str">
        <f>VLOOKUP($J2189,ASBVs!$A$2:$AB$411,20,FALSE)</f>
        <v>56</v>
      </c>
      <c r="H2193" s="10" t="str">
        <f>VLOOKUP($J2189,ASBVs!$A$2:$AB$411,22,FALSE)</f>
        <v>48</v>
      </c>
      <c r="I2193" s="10" t="str">
        <f>VLOOKUP($J2189,ASBVs!$A$2:$AB$411,24,FALSE)</f>
        <v>48</v>
      </c>
      <c r="J2193" s="10" t="str">
        <f>VLOOKUP($J2189,ASBVs!$A$2:$AB$411,26,FALSE)</f>
        <v>53</v>
      </c>
    </row>
    <row r="2194" spans="2:10" ht="13.35" customHeight="1">
      <c r="B2194" s="11" t="s">
        <v>3103</v>
      </c>
      <c r="C2194" s="11" t="s">
        <v>3091</v>
      </c>
      <c r="D2194" s="11" t="s">
        <v>3104</v>
      </c>
      <c r="E2194" s="23" t="s">
        <v>2623</v>
      </c>
      <c r="F2194" s="23"/>
      <c r="G2194" s="24" t="s">
        <v>3105</v>
      </c>
      <c r="H2194" s="25"/>
      <c r="I2194" s="23" t="s">
        <v>3106</v>
      </c>
      <c r="J2194" s="23"/>
    </row>
    <row r="2195" spans="2:10" ht="13.35" customHeight="1">
      <c r="B2195" s="10" t="str">
        <f>VLOOKUP($J2189,ASBVs!$A$2:$AE$411,29,FALSE)</f>
        <v>3</v>
      </c>
      <c r="C2195" s="10" t="str">
        <f>VLOOKUP($J2189,ASBVs!$A$2:$AE$411,30,FALSE)</f>
        <v>2</v>
      </c>
      <c r="D2195" s="10" t="str">
        <f>VLOOKUP($J2189,ASBVs!$A$2:$AE$411,31,FALSE)</f>
        <v>1</v>
      </c>
      <c r="E2195" s="26" t="str">
        <f>VLOOKUP($J2189,ASBVs!$A$2:$B$411,2,FALSE)</f>
        <v xml:space="preserve">Dorset </v>
      </c>
      <c r="F2195" s="26"/>
      <c r="G2195" s="27" t="str">
        <f>VLOOKUP($J2189,ASBVs!$A$2:$AB$411,27,FALSE)</f>
        <v>145.92</v>
      </c>
      <c r="H2195" s="25"/>
      <c r="I2195" s="27" t="str">
        <f>VLOOKUP($J2189,ASBVs!$A$2:$AB$411,28,FALSE)</f>
        <v>147.42</v>
      </c>
      <c r="J2195" s="25"/>
    </row>
    <row r="2196" spans="2:10" ht="13.35" customHeight="1">
      <c r="B2196" s="28" t="s">
        <v>3107</v>
      </c>
      <c r="C2196" s="28"/>
      <c r="D2196" s="28"/>
      <c r="E2196" s="28"/>
      <c r="F2196" s="28"/>
      <c r="G2196" s="28"/>
      <c r="H2196" s="28" t="s">
        <v>3108</v>
      </c>
      <c r="I2196" s="28"/>
      <c r="J2196" s="28"/>
    </row>
    <row r="2198" spans="2:10" ht="13.35" customHeight="1">
      <c r="B2198" s="3" t="s">
        <v>3099</v>
      </c>
      <c r="C2198" s="4"/>
      <c r="D2198" s="4" t="str">
        <f>VLOOKUP($J2198,ASBVs!$A$2:$D$411,4,FALSE)</f>
        <v>220302</v>
      </c>
      <c r="E2198" s="4"/>
      <c r="F2198" s="4" t="str">
        <f>VLOOKUP($J2198,ASBVs!$A$2:$H$411,8,FALSE)</f>
        <v>Twin</v>
      </c>
      <c r="G2198" s="29" t="str">
        <f>VLOOKUP($J2198,ASBVs!$A$2:$AF$411,32,FALSE)</f>
        <v xml:space="preserve"> </v>
      </c>
      <c r="H2198" s="30"/>
      <c r="I2198" s="5" t="s">
        <v>3100</v>
      </c>
      <c r="J2198" s="6">
        <v>245</v>
      </c>
    </row>
    <row r="2199" spans="2:10" ht="13.35" customHeight="1">
      <c r="B2199" s="7" t="s">
        <v>3101</v>
      </c>
      <c r="C2199" s="19" t="str">
        <f>VLOOKUP($J2198,ASBVs!$A$2:$F$411,6,FALSE)</f>
        <v>210037</v>
      </c>
      <c r="D2199" s="20"/>
      <c r="E2199" s="20"/>
      <c r="F2199" s="7" t="s">
        <v>3102</v>
      </c>
      <c r="G2199" s="21">
        <f>VLOOKUP($J2198,ASBVs!$A$2:$G$411,7,FALSE)</f>
        <v>44678</v>
      </c>
      <c r="H2199" s="21"/>
      <c r="I2199" s="21"/>
      <c r="J2199" s="22"/>
    </row>
    <row r="2200" spans="2:10" ht="13.35" customHeight="1">
      <c r="B2200" s="8" t="s">
        <v>0</v>
      </c>
      <c r="C2200" s="9" t="s">
        <v>6</v>
      </c>
      <c r="D2200" s="9" t="s">
        <v>2667</v>
      </c>
      <c r="E2200" s="9" t="s">
        <v>2</v>
      </c>
      <c r="F2200" s="9" t="s">
        <v>1</v>
      </c>
      <c r="G2200" s="8" t="s">
        <v>3</v>
      </c>
      <c r="H2200" s="8" t="s">
        <v>4</v>
      </c>
      <c r="I2200" s="8" t="s">
        <v>5</v>
      </c>
      <c r="J2200" s="8" t="s">
        <v>7</v>
      </c>
    </row>
    <row r="2201" spans="2:10" ht="13.35" customHeight="1">
      <c r="B2201" s="10" t="str">
        <f>VLOOKUP($J2198,ASBVs!$A$2:$AE$411,9,FALSE)</f>
        <v>0.45</v>
      </c>
      <c r="C2201" s="10" t="str">
        <f>VLOOKUP($J2198,ASBVs!$A$2:$AE$411,11,FALSE)</f>
        <v>10.13</v>
      </c>
      <c r="D2201" s="10" t="str">
        <f>VLOOKUP($J2198,ASBVs!$A$2:$AE$411,13,FALSE)</f>
        <v>15.10</v>
      </c>
      <c r="E2201" s="10" t="str">
        <f>VLOOKUP($J2198,ASBVs!$A$2:$AE$411,17,FALSE)</f>
        <v>-0.79</v>
      </c>
      <c r="F2201" s="10" t="str">
        <f>VLOOKUP($J2198,ASBVs!$A$2:$AE$411,15,FALSE)</f>
        <v>2.25</v>
      </c>
      <c r="G2201" s="10" t="str">
        <f>VLOOKUP($J2198,ASBVs!$A$2:$AE$411,19,FALSE)</f>
        <v>4.06</v>
      </c>
      <c r="H2201" s="10" t="str">
        <f>VLOOKUP($J2198,ASBVs!$A$2:$AE$411,21,FALSE)</f>
        <v>-0.46</v>
      </c>
      <c r="I2201" s="10" t="str">
        <f>VLOOKUP($J2198,ASBVs!$A$2:$AE$411,23,FALSE)</f>
        <v>2.09</v>
      </c>
      <c r="J2201" s="10" t="str">
        <f>VLOOKUP($J2198,ASBVs!$A$2:$AE$411,25,FALSE)</f>
        <v>2.45</v>
      </c>
    </row>
    <row r="2202" spans="2:10" ht="13.35" customHeight="1">
      <c r="B2202" s="10" t="str">
        <f>VLOOKUP($J2198,ASBVs!$A$2:$AB$411,10,FALSE)</f>
        <v>60</v>
      </c>
      <c r="C2202" s="10" t="str">
        <f>VLOOKUP($J2198,ASBVs!$A$2:$AB$411,12,FALSE)</f>
        <v>65</v>
      </c>
      <c r="D2202" s="10" t="str">
        <f>VLOOKUP($J2198,ASBVs!$A$2:$AB$411,14,FALSE)</f>
        <v>65</v>
      </c>
      <c r="E2202" s="10" t="str">
        <f>VLOOKUP($J2198,ASBVs!$A$2:$AB$411,18,FALSE)</f>
        <v>65</v>
      </c>
      <c r="F2202" s="10" t="str">
        <f>VLOOKUP($J2198,ASBVs!$A$2:$AB$411,16,FALSE)</f>
        <v>68</v>
      </c>
      <c r="G2202" s="10" t="str">
        <f>VLOOKUP($J2198,ASBVs!$A$2:$AB$411,20,FALSE)</f>
        <v>56</v>
      </c>
      <c r="H2202" s="10" t="str">
        <f>VLOOKUP($J2198,ASBVs!$A$2:$AB$411,22,FALSE)</f>
        <v>47</v>
      </c>
      <c r="I2202" s="10" t="str">
        <f>VLOOKUP($J2198,ASBVs!$A$2:$AB$411,24,FALSE)</f>
        <v>47</v>
      </c>
      <c r="J2202" s="10" t="str">
        <f>VLOOKUP($J2198,ASBVs!$A$2:$AB$411,26,FALSE)</f>
        <v>51</v>
      </c>
    </row>
    <row r="2203" spans="2:10" ht="13.35" customHeight="1">
      <c r="B2203" s="11" t="s">
        <v>3103</v>
      </c>
      <c r="C2203" s="11" t="s">
        <v>3091</v>
      </c>
      <c r="D2203" s="11" t="s">
        <v>3104</v>
      </c>
      <c r="E2203" s="23" t="s">
        <v>2623</v>
      </c>
      <c r="F2203" s="23"/>
      <c r="G2203" s="24" t="s">
        <v>3105</v>
      </c>
      <c r="H2203" s="25"/>
      <c r="I2203" s="23" t="s">
        <v>3106</v>
      </c>
      <c r="J2203" s="23"/>
    </row>
    <row r="2204" spans="2:10" ht="13.35" customHeight="1">
      <c r="B2204" s="10" t="str">
        <f>VLOOKUP($J2198,ASBVs!$A$2:$AE$411,29,FALSE)</f>
        <v>2</v>
      </c>
      <c r="C2204" s="10" t="str">
        <f>VLOOKUP($J2198,ASBVs!$A$2:$AE$411,30,FALSE)</f>
        <v>2</v>
      </c>
      <c r="D2204" s="10" t="str">
        <f>VLOOKUP($J2198,ASBVs!$A$2:$AE$411,31,FALSE)</f>
        <v>2</v>
      </c>
      <c r="E2204" s="26" t="str">
        <f>VLOOKUP($J2198,ASBVs!$A$2:$B$411,2,FALSE)</f>
        <v xml:space="preserve">Dorset </v>
      </c>
      <c r="F2204" s="26"/>
      <c r="G2204" s="27" t="str">
        <f>VLOOKUP($J2198,ASBVs!$A$2:$AB$411,27,FALSE)</f>
        <v>140.48</v>
      </c>
      <c r="H2204" s="25"/>
      <c r="I2204" s="27" t="str">
        <f>VLOOKUP($J2198,ASBVs!$A$2:$AB$411,28,FALSE)</f>
        <v>146.44</v>
      </c>
      <c r="J2204" s="25"/>
    </row>
    <row r="2205" spans="2:10" ht="13.35" customHeight="1">
      <c r="B2205" s="28" t="s">
        <v>3107</v>
      </c>
      <c r="C2205" s="28"/>
      <c r="D2205" s="28"/>
      <c r="E2205" s="28"/>
      <c r="F2205" s="28"/>
      <c r="G2205" s="28"/>
      <c r="H2205" s="28" t="s">
        <v>3108</v>
      </c>
      <c r="I2205" s="28"/>
      <c r="J2205" s="28"/>
    </row>
    <row r="2207" spans="2:10" ht="13.35" customHeight="1">
      <c r="B2207" s="3" t="s">
        <v>3099</v>
      </c>
      <c r="C2207" s="4"/>
      <c r="D2207" s="4" t="str">
        <f>VLOOKUP($J2207,ASBVs!$A$2:$D$411,4,FALSE)</f>
        <v>220784</v>
      </c>
      <c r="E2207" s="4"/>
      <c r="F2207" s="4" t="str">
        <f>VLOOKUP($J2207,ASBVs!$A$2:$H$411,8,FALSE)</f>
        <v>Single</v>
      </c>
      <c r="G2207" s="29" t="str">
        <f>VLOOKUP($J2207,ASBVs!$A$2:$AF$411,32,FALSE)</f>
        <v xml:space="preserve"> </v>
      </c>
      <c r="H2207" s="30"/>
      <c r="I2207" s="5" t="s">
        <v>3100</v>
      </c>
      <c r="J2207" s="6">
        <v>246</v>
      </c>
    </row>
    <row r="2208" spans="2:10" ht="13.35" customHeight="1">
      <c r="B2208" s="7" t="s">
        <v>3101</v>
      </c>
      <c r="C2208" s="19" t="str">
        <f>VLOOKUP($J2207,ASBVs!$A$2:$F$411,6,FALSE)</f>
        <v>210037</v>
      </c>
      <c r="D2208" s="20"/>
      <c r="E2208" s="20"/>
      <c r="F2208" s="7" t="s">
        <v>3102</v>
      </c>
      <c r="G2208" s="21">
        <f>VLOOKUP($J2207,ASBVs!$A$2:$G$411,7,FALSE)</f>
        <v>44687</v>
      </c>
      <c r="H2208" s="21"/>
      <c r="I2208" s="21"/>
      <c r="J2208" s="22"/>
    </row>
    <row r="2209" spans="2:10" ht="13.35" customHeight="1">
      <c r="B2209" s="8" t="s">
        <v>0</v>
      </c>
      <c r="C2209" s="9" t="s">
        <v>6</v>
      </c>
      <c r="D2209" s="9" t="s">
        <v>2667</v>
      </c>
      <c r="E2209" s="9" t="s">
        <v>2</v>
      </c>
      <c r="F2209" s="9" t="s">
        <v>1</v>
      </c>
      <c r="G2209" s="8" t="s">
        <v>3</v>
      </c>
      <c r="H2209" s="8" t="s">
        <v>4</v>
      </c>
      <c r="I2209" s="8" t="s">
        <v>5</v>
      </c>
      <c r="J2209" s="8" t="s">
        <v>7</v>
      </c>
    </row>
    <row r="2210" spans="2:10" ht="13.35" customHeight="1">
      <c r="B2210" s="10" t="str">
        <f>VLOOKUP($J2207,ASBVs!$A$2:$AE$411,9,FALSE)</f>
        <v>0.42</v>
      </c>
      <c r="C2210" s="10" t="str">
        <f>VLOOKUP($J2207,ASBVs!$A$2:$AE$411,11,FALSE)</f>
        <v>8.66</v>
      </c>
      <c r="D2210" s="10" t="str">
        <f>VLOOKUP($J2207,ASBVs!$A$2:$AE$411,13,FALSE)</f>
        <v>13.37</v>
      </c>
      <c r="E2210" s="10" t="str">
        <f>VLOOKUP($J2207,ASBVs!$A$2:$AE$411,17,FALSE)</f>
        <v>-0.20</v>
      </c>
      <c r="F2210" s="10" t="str">
        <f>VLOOKUP($J2207,ASBVs!$A$2:$AE$411,15,FALSE)</f>
        <v>2.72</v>
      </c>
      <c r="G2210" s="10" t="str">
        <f>VLOOKUP($J2207,ASBVs!$A$2:$AE$411,19,FALSE)</f>
        <v>3.22</v>
      </c>
      <c r="H2210" s="10" t="str">
        <f>VLOOKUP($J2207,ASBVs!$A$2:$AE$411,21,FALSE)</f>
        <v>-0.45</v>
      </c>
      <c r="I2210" s="10" t="str">
        <f>VLOOKUP($J2207,ASBVs!$A$2:$AE$411,23,FALSE)</f>
        <v>1.28</v>
      </c>
      <c r="J2210" s="10" t="str">
        <f>VLOOKUP($J2207,ASBVs!$A$2:$AE$411,25,FALSE)</f>
        <v>2.55</v>
      </c>
    </row>
    <row r="2211" spans="2:10" ht="13.35" customHeight="1">
      <c r="B2211" s="10" t="str">
        <f>VLOOKUP($J2207,ASBVs!$A$2:$AB$411,10,FALSE)</f>
        <v>58</v>
      </c>
      <c r="C2211" s="10" t="str">
        <f>VLOOKUP($J2207,ASBVs!$A$2:$AB$411,12,FALSE)</f>
        <v>61</v>
      </c>
      <c r="D2211" s="10" t="str">
        <f>VLOOKUP($J2207,ASBVs!$A$2:$AB$411,14,FALSE)</f>
        <v>60</v>
      </c>
      <c r="E2211" s="10" t="str">
        <f>VLOOKUP($J2207,ASBVs!$A$2:$AB$411,18,FALSE)</f>
        <v>60</v>
      </c>
      <c r="F2211" s="10" t="str">
        <f>VLOOKUP($J2207,ASBVs!$A$2:$AB$411,16,FALSE)</f>
        <v>61</v>
      </c>
      <c r="G2211" s="10" t="str">
        <f>VLOOKUP($J2207,ASBVs!$A$2:$AB$411,20,FALSE)</f>
        <v>54</v>
      </c>
      <c r="H2211" s="10" t="str">
        <f>VLOOKUP($J2207,ASBVs!$A$2:$AB$411,22,FALSE)</f>
        <v>48</v>
      </c>
      <c r="I2211" s="10" t="str">
        <f>VLOOKUP($J2207,ASBVs!$A$2:$AB$411,24,FALSE)</f>
        <v>47</v>
      </c>
      <c r="J2211" s="10" t="str">
        <f>VLOOKUP($J2207,ASBVs!$A$2:$AB$411,26,FALSE)</f>
        <v>51</v>
      </c>
    </row>
    <row r="2212" spans="2:10" ht="13.35" customHeight="1">
      <c r="B2212" s="11" t="s">
        <v>3103</v>
      </c>
      <c r="C2212" s="11" t="s">
        <v>3091</v>
      </c>
      <c r="D2212" s="11" t="s">
        <v>3104</v>
      </c>
      <c r="E2212" s="23" t="s">
        <v>2623</v>
      </c>
      <c r="F2212" s="23"/>
      <c r="G2212" s="24" t="s">
        <v>3105</v>
      </c>
      <c r="H2212" s="25"/>
      <c r="I2212" s="23" t="s">
        <v>3106</v>
      </c>
      <c r="J2212" s="23"/>
    </row>
    <row r="2213" spans="2:10" ht="13.35" customHeight="1">
      <c r="B2213" s="10" t="str">
        <f>VLOOKUP($J2207,ASBVs!$A$2:$AE$411,29,FALSE)</f>
        <v>3</v>
      </c>
      <c r="C2213" s="10" t="str">
        <f>VLOOKUP($J2207,ASBVs!$A$2:$AE$411,30,FALSE)</f>
        <v>2</v>
      </c>
      <c r="D2213" s="10" t="str">
        <f>VLOOKUP($J2207,ASBVs!$A$2:$AE$411,31,FALSE)</f>
        <v>3</v>
      </c>
      <c r="E2213" s="26" t="str">
        <f>VLOOKUP($J2207,ASBVs!$A$2:$B$411,2,FALSE)</f>
        <v xml:space="preserve">Dorset </v>
      </c>
      <c r="F2213" s="26"/>
      <c r="G2213" s="27" t="str">
        <f>VLOOKUP($J2207,ASBVs!$A$2:$AB$411,27,FALSE)</f>
        <v>137.97</v>
      </c>
      <c r="H2213" s="25"/>
      <c r="I2213" s="27" t="str">
        <f>VLOOKUP($J2207,ASBVs!$A$2:$AB$411,28,FALSE)</f>
        <v>143.76</v>
      </c>
      <c r="J2213" s="25"/>
    </row>
    <row r="2214" spans="2:10" ht="13.35" customHeight="1">
      <c r="B2214" s="28" t="s">
        <v>3107</v>
      </c>
      <c r="C2214" s="28"/>
      <c r="D2214" s="28"/>
      <c r="E2214" s="28"/>
      <c r="F2214" s="28"/>
      <c r="G2214" s="28"/>
      <c r="H2214" s="28" t="s">
        <v>3108</v>
      </c>
      <c r="I2214" s="28"/>
      <c r="J2214" s="28"/>
    </row>
    <row r="2216" spans="2:10" ht="13.35" customHeight="1">
      <c r="B2216" s="3" t="s">
        <v>3099</v>
      </c>
      <c r="C2216" s="4"/>
      <c r="D2216" s="4" t="str">
        <f>VLOOKUP($J2216,ASBVs!$A$2:$D$411,4,FALSE)</f>
        <v>220868</v>
      </c>
      <c r="E2216" s="4"/>
      <c r="F2216" s="4" t="str">
        <f>VLOOKUP($J2216,ASBVs!$A$2:$H$411,8,FALSE)</f>
        <v>Single</v>
      </c>
      <c r="G2216" s="29" t="str">
        <f>VLOOKUP($J2216,ASBVs!$A$2:$AF$411,32,FALSE)</f>
        <v>«««««</v>
      </c>
      <c r="H2216" s="30"/>
      <c r="I2216" s="5" t="s">
        <v>3100</v>
      </c>
      <c r="J2216" s="6">
        <v>247</v>
      </c>
    </row>
    <row r="2217" spans="2:10" ht="13.35" customHeight="1">
      <c r="B2217" s="7" t="s">
        <v>3101</v>
      </c>
      <c r="C2217" s="19" t="str">
        <f>VLOOKUP($J2216,ASBVs!$A$2:$F$411,6,FALSE)</f>
        <v>210781</v>
      </c>
      <c r="D2217" s="20"/>
      <c r="E2217" s="20"/>
      <c r="F2217" s="7" t="s">
        <v>3102</v>
      </c>
      <c r="G2217" s="21">
        <f>VLOOKUP($J2216,ASBVs!$A$2:$G$411,7,FALSE)</f>
        <v>44697</v>
      </c>
      <c r="H2217" s="21"/>
      <c r="I2217" s="21"/>
      <c r="J2217" s="22"/>
    </row>
    <row r="2218" spans="2:10" ht="13.35" customHeight="1">
      <c r="B2218" s="8" t="s">
        <v>0</v>
      </c>
      <c r="C2218" s="9" t="s">
        <v>6</v>
      </c>
      <c r="D2218" s="9" t="s">
        <v>2667</v>
      </c>
      <c r="E2218" s="9" t="s">
        <v>2</v>
      </c>
      <c r="F2218" s="9" t="s">
        <v>1</v>
      </c>
      <c r="G2218" s="8" t="s">
        <v>3</v>
      </c>
      <c r="H2218" s="8" t="s">
        <v>4</v>
      </c>
      <c r="I2218" s="8" t="s">
        <v>5</v>
      </c>
      <c r="J2218" s="8" t="s">
        <v>7</v>
      </c>
    </row>
    <row r="2219" spans="2:10" ht="13.35" customHeight="1">
      <c r="B2219" s="10" t="str">
        <f>VLOOKUP($J2216,ASBVs!$A$2:$AE$411,9,FALSE)</f>
        <v>0.32</v>
      </c>
      <c r="C2219" s="10" t="str">
        <f>VLOOKUP($J2216,ASBVs!$A$2:$AE$411,11,FALSE)</f>
        <v>9.05</v>
      </c>
      <c r="D2219" s="10" t="str">
        <f>VLOOKUP($J2216,ASBVs!$A$2:$AE$411,13,FALSE)</f>
        <v>13.93</v>
      </c>
      <c r="E2219" s="10" t="str">
        <f>VLOOKUP($J2216,ASBVs!$A$2:$AE$411,17,FALSE)</f>
        <v>0.21</v>
      </c>
      <c r="F2219" s="10" t="str">
        <f>VLOOKUP($J2216,ASBVs!$A$2:$AE$411,15,FALSE)</f>
        <v>2.17</v>
      </c>
      <c r="G2219" s="10" t="str">
        <f>VLOOKUP($J2216,ASBVs!$A$2:$AE$411,19,FALSE)</f>
        <v>2.20</v>
      </c>
      <c r="H2219" s="10" t="str">
        <f>VLOOKUP($J2216,ASBVs!$A$2:$AE$411,21,FALSE)</f>
        <v>-0.01</v>
      </c>
      <c r="I2219" s="10" t="str">
        <f>VLOOKUP($J2216,ASBVs!$A$2:$AE$411,23,FALSE)</f>
        <v>0.27</v>
      </c>
      <c r="J2219" s="10" t="str">
        <f>VLOOKUP($J2216,ASBVs!$A$2:$AE$411,25,FALSE)</f>
        <v>2.16</v>
      </c>
    </row>
    <row r="2220" spans="2:10" ht="13.35" customHeight="1">
      <c r="B2220" s="10" t="str">
        <f>VLOOKUP($J2216,ASBVs!$A$2:$AB$411,10,FALSE)</f>
        <v>61</v>
      </c>
      <c r="C2220" s="10" t="str">
        <f>VLOOKUP($J2216,ASBVs!$A$2:$AB$411,12,FALSE)</f>
        <v>64</v>
      </c>
      <c r="D2220" s="10" t="str">
        <f>VLOOKUP($J2216,ASBVs!$A$2:$AB$411,14,FALSE)</f>
        <v>62</v>
      </c>
      <c r="E2220" s="10" t="str">
        <f>VLOOKUP($J2216,ASBVs!$A$2:$AB$411,18,FALSE)</f>
        <v>64</v>
      </c>
      <c r="F2220" s="10" t="str">
        <f>VLOOKUP($J2216,ASBVs!$A$2:$AB$411,16,FALSE)</f>
        <v>66</v>
      </c>
      <c r="G2220" s="10" t="str">
        <f>VLOOKUP($J2216,ASBVs!$A$2:$AB$411,20,FALSE)</f>
        <v>57</v>
      </c>
      <c r="H2220" s="10" t="str">
        <f>VLOOKUP($J2216,ASBVs!$A$2:$AB$411,22,FALSE)</f>
        <v>46</v>
      </c>
      <c r="I2220" s="10" t="str">
        <f>VLOOKUP($J2216,ASBVs!$A$2:$AB$411,24,FALSE)</f>
        <v>46</v>
      </c>
      <c r="J2220" s="10" t="str">
        <f>VLOOKUP($J2216,ASBVs!$A$2:$AB$411,26,FALSE)</f>
        <v>51</v>
      </c>
    </row>
    <row r="2221" spans="2:10" ht="13.35" customHeight="1">
      <c r="B2221" s="11" t="s">
        <v>3103</v>
      </c>
      <c r="C2221" s="11" t="s">
        <v>3091</v>
      </c>
      <c r="D2221" s="11" t="s">
        <v>3104</v>
      </c>
      <c r="E2221" s="23" t="s">
        <v>2623</v>
      </c>
      <c r="F2221" s="23"/>
      <c r="G2221" s="24" t="s">
        <v>3105</v>
      </c>
      <c r="H2221" s="25"/>
      <c r="I2221" s="23" t="s">
        <v>3106</v>
      </c>
      <c r="J2221" s="23"/>
    </row>
    <row r="2222" spans="2:10" ht="13.35" customHeight="1">
      <c r="B2222" s="10" t="str">
        <f>VLOOKUP($J2216,ASBVs!$A$2:$AE$411,29,FALSE)</f>
        <v>2</v>
      </c>
      <c r="C2222" s="10" t="str">
        <f>VLOOKUP($J2216,ASBVs!$A$2:$AE$411,30,FALSE)</f>
        <v>2</v>
      </c>
      <c r="D2222" s="10" t="str">
        <f>VLOOKUP($J2216,ASBVs!$A$2:$AE$411,31,FALSE)</f>
        <v>1</v>
      </c>
      <c r="E2222" s="26" t="str">
        <f>VLOOKUP($J2216,ASBVs!$A$2:$B$411,2,FALSE)</f>
        <v xml:space="preserve">Dorset </v>
      </c>
      <c r="F2222" s="26"/>
      <c r="G2222" s="27" t="str">
        <f>VLOOKUP($J2216,ASBVs!$A$2:$AB$411,27,FALSE)</f>
        <v>141.42</v>
      </c>
      <c r="H2222" s="25"/>
      <c r="I2222" s="27" t="str">
        <f>VLOOKUP($J2216,ASBVs!$A$2:$AB$411,28,FALSE)</f>
        <v>142.40</v>
      </c>
      <c r="J2222" s="25"/>
    </row>
    <row r="2223" spans="2:10" ht="13.35" customHeight="1">
      <c r="B2223" s="28" t="s">
        <v>3107</v>
      </c>
      <c r="C2223" s="28"/>
      <c r="D2223" s="28"/>
      <c r="E2223" s="28"/>
      <c r="F2223" s="28"/>
      <c r="G2223" s="28"/>
      <c r="H2223" s="28" t="s">
        <v>3108</v>
      </c>
      <c r="I2223" s="28"/>
      <c r="J2223" s="28"/>
    </row>
    <row r="2225" spans="2:10" ht="13.35" customHeight="1">
      <c r="B2225" s="3" t="s">
        <v>3099</v>
      </c>
      <c r="C2225" s="4"/>
      <c r="D2225" s="4" t="str">
        <f>VLOOKUP($J2225,ASBVs!$A$2:$D$411,4,FALSE)</f>
        <v>220916</v>
      </c>
      <c r="E2225" s="4"/>
      <c r="F2225" s="4" t="str">
        <f>VLOOKUP($J2225,ASBVs!$A$2:$H$411,8,FALSE)</f>
        <v>Twin</v>
      </c>
      <c r="G2225" s="29"/>
      <c r="H2225" s="30"/>
      <c r="I2225" s="5" t="s">
        <v>3100</v>
      </c>
      <c r="J2225" s="6">
        <v>248</v>
      </c>
    </row>
    <row r="2226" spans="2:10" ht="13.35" customHeight="1">
      <c r="B2226" s="7" t="s">
        <v>3101</v>
      </c>
      <c r="C2226" s="19" t="str">
        <f>VLOOKUP($J2225,ASBVs!$A$2:$F$411,6,FALSE)</f>
        <v>210037</v>
      </c>
      <c r="D2226" s="20"/>
      <c r="E2226" s="20"/>
      <c r="F2226" s="7" t="s">
        <v>3102</v>
      </c>
      <c r="G2226" s="21">
        <f>VLOOKUP($J2225,ASBVs!$A$2:$G$411,7,FALSE)</f>
        <v>44690</v>
      </c>
      <c r="H2226" s="21"/>
      <c r="I2226" s="21"/>
      <c r="J2226" s="22"/>
    </row>
    <row r="2227" spans="2:10" ht="13.35" customHeight="1">
      <c r="B2227" s="8" t="s">
        <v>0</v>
      </c>
      <c r="C2227" s="9" t="s">
        <v>6</v>
      </c>
      <c r="D2227" s="9" t="s">
        <v>2667</v>
      </c>
      <c r="E2227" s="9" t="s">
        <v>2</v>
      </c>
      <c r="F2227" s="9" t="s">
        <v>1</v>
      </c>
      <c r="G2227" s="8" t="s">
        <v>3</v>
      </c>
      <c r="H2227" s="8" t="s">
        <v>4</v>
      </c>
      <c r="I2227" s="8" t="s">
        <v>5</v>
      </c>
      <c r="J2227" s="8" t="s">
        <v>7</v>
      </c>
    </row>
    <row r="2228" spans="2:10" ht="13.35" customHeight="1">
      <c r="B2228" s="10" t="str">
        <f>VLOOKUP($J2225,ASBVs!$A$2:$AE$411,9,FALSE)</f>
        <v>0.45</v>
      </c>
      <c r="C2228" s="10" t="str">
        <f>VLOOKUP($J2225,ASBVs!$A$2:$AE$411,11,FALSE)</f>
        <v>9.05</v>
      </c>
      <c r="D2228" s="10" t="str">
        <f>VLOOKUP($J2225,ASBVs!$A$2:$AE$411,13,FALSE)</f>
        <v>13.21</v>
      </c>
      <c r="E2228" s="10" t="str">
        <f>VLOOKUP($J2225,ASBVs!$A$2:$AE$411,17,FALSE)</f>
        <v>-0.15</v>
      </c>
      <c r="F2228" s="10" t="str">
        <f>VLOOKUP($J2225,ASBVs!$A$2:$AE$411,15,FALSE)</f>
        <v>2.71</v>
      </c>
      <c r="G2228" s="10" t="str">
        <f>VLOOKUP($J2225,ASBVs!$A$2:$AE$411,19,FALSE)</f>
        <v>3.32</v>
      </c>
      <c r="H2228" s="10" t="str">
        <f>VLOOKUP($J2225,ASBVs!$A$2:$AE$411,21,FALSE)</f>
        <v>-0.48</v>
      </c>
      <c r="I2228" s="10" t="str">
        <f>VLOOKUP($J2225,ASBVs!$A$2:$AE$411,23,FALSE)</f>
        <v>2.11</v>
      </c>
      <c r="J2228" s="10" t="str">
        <f>VLOOKUP($J2225,ASBVs!$A$2:$AE$411,25,FALSE)</f>
        <v>2.39</v>
      </c>
    </row>
    <row r="2229" spans="2:10" ht="13.35" customHeight="1">
      <c r="B2229" s="10" t="str">
        <f>VLOOKUP($J2225,ASBVs!$A$2:$AB$411,10,FALSE)</f>
        <v>61</v>
      </c>
      <c r="C2229" s="10" t="str">
        <f>VLOOKUP($J2225,ASBVs!$A$2:$AB$411,12,FALSE)</f>
        <v>65</v>
      </c>
      <c r="D2229" s="10" t="str">
        <f>VLOOKUP($J2225,ASBVs!$A$2:$AB$411,14,FALSE)</f>
        <v>65</v>
      </c>
      <c r="E2229" s="10" t="str">
        <f>VLOOKUP($J2225,ASBVs!$A$2:$AB$411,18,FALSE)</f>
        <v>66</v>
      </c>
      <c r="F2229" s="10" t="str">
        <f>VLOOKUP($J2225,ASBVs!$A$2:$AB$411,16,FALSE)</f>
        <v>68</v>
      </c>
      <c r="G2229" s="10" t="str">
        <f>VLOOKUP($J2225,ASBVs!$A$2:$AB$411,20,FALSE)</f>
        <v>56</v>
      </c>
      <c r="H2229" s="10" t="str">
        <f>VLOOKUP($J2225,ASBVs!$A$2:$AB$411,22,FALSE)</f>
        <v>48</v>
      </c>
      <c r="I2229" s="10" t="str">
        <f>VLOOKUP($J2225,ASBVs!$A$2:$AB$411,24,FALSE)</f>
        <v>48</v>
      </c>
      <c r="J2229" s="10" t="str">
        <f>VLOOKUP($J2225,ASBVs!$A$2:$AB$411,26,FALSE)</f>
        <v>52</v>
      </c>
    </row>
    <row r="2230" spans="2:10" ht="13.35" customHeight="1">
      <c r="B2230" s="11" t="s">
        <v>3103</v>
      </c>
      <c r="C2230" s="11" t="s">
        <v>3091</v>
      </c>
      <c r="D2230" s="11" t="s">
        <v>3104</v>
      </c>
      <c r="E2230" s="23" t="s">
        <v>2623</v>
      </c>
      <c r="F2230" s="23"/>
      <c r="G2230" s="24" t="s">
        <v>3105</v>
      </c>
      <c r="H2230" s="25"/>
      <c r="I2230" s="23" t="s">
        <v>3106</v>
      </c>
      <c r="J2230" s="23"/>
    </row>
    <row r="2231" spans="2:10" ht="13.35" customHeight="1">
      <c r="B2231" s="10" t="str">
        <f>VLOOKUP($J2225,ASBVs!$A$2:$AE$411,29,FALSE)</f>
        <v>2</v>
      </c>
      <c r="C2231" s="10" t="str">
        <f>VLOOKUP($J2225,ASBVs!$A$2:$AE$411,30,FALSE)</f>
        <v>2</v>
      </c>
      <c r="D2231" s="10" t="str">
        <f>VLOOKUP($J2225,ASBVs!$A$2:$AE$411,31,FALSE)</f>
        <v>3</v>
      </c>
      <c r="E2231" s="26" t="str">
        <f>VLOOKUP($J2225,ASBVs!$A$2:$B$411,2,FALSE)</f>
        <v xml:space="preserve">Dorset </v>
      </c>
      <c r="F2231" s="26"/>
      <c r="G2231" s="27" t="str">
        <f>VLOOKUP($J2225,ASBVs!$A$2:$AB$411,27,FALSE)</f>
        <v>135.21</v>
      </c>
      <c r="H2231" s="25"/>
      <c r="I2231" s="27" t="str">
        <f>VLOOKUP($J2225,ASBVs!$A$2:$AB$411,28,FALSE)</f>
        <v>141.32</v>
      </c>
      <c r="J2231" s="25"/>
    </row>
    <row r="2232" spans="2:10" ht="13.35" customHeight="1">
      <c r="B2232" s="28" t="s">
        <v>3107</v>
      </c>
      <c r="C2232" s="28"/>
      <c r="D2232" s="28"/>
      <c r="E2232" s="28"/>
      <c r="F2232" s="28"/>
      <c r="G2232" s="28"/>
      <c r="H2232" s="28" t="s">
        <v>3108</v>
      </c>
      <c r="I2232" s="28"/>
      <c r="J2232" s="28"/>
    </row>
    <row r="2234" spans="2:10" ht="13.35" customHeight="1">
      <c r="B2234" s="3" t="s">
        <v>3099</v>
      </c>
      <c r="C2234" s="4"/>
      <c r="D2234" s="4" t="str">
        <f>VLOOKUP($J2234,ASBVs!$A$2:$D$411,4,FALSE)</f>
        <v>221204</v>
      </c>
      <c r="E2234" s="4"/>
      <c r="F2234" s="4" t="str">
        <f>VLOOKUP($J2234,ASBVs!$A$2:$H$411,8,FALSE)</f>
        <v>Single</v>
      </c>
      <c r="G2234" s="29" t="str">
        <f>VLOOKUP($J2234,ASBVs!$A$2:$AF$411,32,FALSE)</f>
        <v xml:space="preserve"> </v>
      </c>
      <c r="H2234" s="30"/>
      <c r="I2234" s="5" t="s">
        <v>3100</v>
      </c>
      <c r="J2234" s="6">
        <v>249</v>
      </c>
    </row>
    <row r="2235" spans="2:10" ht="13.35" customHeight="1">
      <c r="B2235" s="7" t="s">
        <v>3101</v>
      </c>
      <c r="C2235" s="19" t="str">
        <f>VLOOKUP($J2234,ASBVs!$A$2:$F$411,6,FALSE)</f>
        <v>211200</v>
      </c>
      <c r="D2235" s="20"/>
      <c r="E2235" s="20"/>
      <c r="F2235" s="7" t="s">
        <v>3102</v>
      </c>
      <c r="G2235" s="21">
        <f>VLOOKUP($J2234,ASBVs!$A$2:$G$411,7,FALSE)</f>
        <v>44718</v>
      </c>
      <c r="H2235" s="21"/>
      <c r="I2235" s="21"/>
      <c r="J2235" s="22"/>
    </row>
    <row r="2236" spans="2:10" ht="13.35" customHeight="1">
      <c r="B2236" s="8" t="s">
        <v>0</v>
      </c>
      <c r="C2236" s="9" t="s">
        <v>6</v>
      </c>
      <c r="D2236" s="9" t="s">
        <v>2667</v>
      </c>
      <c r="E2236" s="9" t="s">
        <v>2</v>
      </c>
      <c r="F2236" s="9" t="s">
        <v>1</v>
      </c>
      <c r="G2236" s="8" t="s">
        <v>3</v>
      </c>
      <c r="H2236" s="8" t="s">
        <v>4</v>
      </c>
      <c r="I2236" s="8" t="s">
        <v>5</v>
      </c>
      <c r="J2236" s="8" t="s">
        <v>7</v>
      </c>
    </row>
    <row r="2237" spans="2:10" ht="13.35" customHeight="1">
      <c r="B2237" s="10" t="str">
        <f>VLOOKUP($J2234,ASBVs!$A$2:$AE$411,9,FALSE)</f>
        <v>0.29</v>
      </c>
      <c r="C2237" s="10" t="str">
        <f>VLOOKUP($J2234,ASBVs!$A$2:$AE$411,11,FALSE)</f>
        <v>8.87</v>
      </c>
      <c r="D2237" s="10" t="str">
        <f>VLOOKUP($J2234,ASBVs!$A$2:$AE$411,13,FALSE)</f>
        <v>13.40</v>
      </c>
      <c r="E2237" s="10" t="str">
        <f>VLOOKUP($J2234,ASBVs!$A$2:$AE$411,17,FALSE)</f>
        <v>-0.48</v>
      </c>
      <c r="F2237" s="10" t="str">
        <f>VLOOKUP($J2234,ASBVs!$A$2:$AE$411,15,FALSE)</f>
        <v>2.18</v>
      </c>
      <c r="G2237" s="10" t="str">
        <f>VLOOKUP($J2234,ASBVs!$A$2:$AE$411,19,FALSE)</f>
        <v>3.02</v>
      </c>
      <c r="H2237" s="10" t="str">
        <f>VLOOKUP($J2234,ASBVs!$A$2:$AE$411,21,FALSE)</f>
        <v>-0.21</v>
      </c>
      <c r="I2237" s="10" t="str">
        <f>VLOOKUP($J2234,ASBVs!$A$2:$AE$411,23,FALSE)</f>
        <v>1.20</v>
      </c>
      <c r="J2237" s="10" t="str">
        <f>VLOOKUP($J2234,ASBVs!$A$2:$AE$411,25,FALSE)</f>
        <v>2.01</v>
      </c>
    </row>
    <row r="2238" spans="2:10" ht="13.35" customHeight="1">
      <c r="B2238" s="10" t="str">
        <f>VLOOKUP($J2234,ASBVs!$A$2:$AB$411,10,FALSE)</f>
        <v>49</v>
      </c>
      <c r="C2238" s="10" t="str">
        <f>VLOOKUP($J2234,ASBVs!$A$2:$AB$411,12,FALSE)</f>
        <v>52</v>
      </c>
      <c r="D2238" s="10" t="str">
        <f>VLOOKUP($J2234,ASBVs!$A$2:$AB$411,14,FALSE)</f>
        <v>48</v>
      </c>
      <c r="E2238" s="10" t="str">
        <f>VLOOKUP($J2234,ASBVs!$A$2:$AB$411,18,FALSE)</f>
        <v>52</v>
      </c>
      <c r="F2238" s="10" t="str">
        <f>VLOOKUP($J2234,ASBVs!$A$2:$AB$411,16,FALSE)</f>
        <v>55</v>
      </c>
      <c r="G2238" s="10" t="str">
        <f>VLOOKUP($J2234,ASBVs!$A$2:$AB$411,20,FALSE)</f>
        <v>46</v>
      </c>
      <c r="H2238" s="10" t="str">
        <f>VLOOKUP($J2234,ASBVs!$A$2:$AB$411,22,FALSE)</f>
        <v>37</v>
      </c>
      <c r="I2238" s="10" t="str">
        <f>VLOOKUP($J2234,ASBVs!$A$2:$AB$411,24,FALSE)</f>
        <v>36</v>
      </c>
      <c r="J2238" s="10" t="str">
        <f>VLOOKUP($J2234,ASBVs!$A$2:$AB$411,26,FALSE)</f>
        <v>39</v>
      </c>
    </row>
    <row r="2239" spans="2:10" ht="13.35" customHeight="1">
      <c r="B2239" s="11" t="s">
        <v>3103</v>
      </c>
      <c r="C2239" s="11" t="s">
        <v>3091</v>
      </c>
      <c r="D2239" s="11" t="s">
        <v>3104</v>
      </c>
      <c r="E2239" s="23" t="s">
        <v>2623</v>
      </c>
      <c r="F2239" s="23"/>
      <c r="G2239" s="24" t="s">
        <v>3105</v>
      </c>
      <c r="H2239" s="25"/>
      <c r="I2239" s="23" t="s">
        <v>3106</v>
      </c>
      <c r="J2239" s="23"/>
    </row>
    <row r="2240" spans="2:10" ht="13.35" customHeight="1">
      <c r="B2240" s="10" t="str">
        <f>VLOOKUP($J2234,ASBVs!$A$2:$AE$411,29,FALSE)</f>
        <v>2</v>
      </c>
      <c r="C2240" s="10" t="str">
        <f>VLOOKUP($J2234,ASBVs!$A$2:$AE$411,30,FALSE)</f>
        <v>3</v>
      </c>
      <c r="D2240" s="10" t="str">
        <f>VLOOKUP($J2234,ASBVs!$A$2:$AE$411,31,FALSE)</f>
        <v>3</v>
      </c>
      <c r="E2240" s="26" t="str">
        <f>VLOOKUP($J2234,ASBVs!$A$2:$B$411,2,FALSE)</f>
        <v xml:space="preserve">Dorset </v>
      </c>
      <c r="F2240" s="26"/>
      <c r="G2240" s="27" t="str">
        <f>VLOOKUP($J2234,ASBVs!$A$2:$AB$411,27,FALSE)</f>
        <v>137.57</v>
      </c>
      <c r="H2240" s="25"/>
      <c r="I2240" s="27" t="str">
        <f>VLOOKUP($J2234,ASBVs!$A$2:$AB$411,28,FALSE)</f>
        <v>140.75</v>
      </c>
      <c r="J2240" s="25"/>
    </row>
    <row r="2241" spans="2:10" ht="13.35" customHeight="1">
      <c r="B2241" s="28" t="s">
        <v>3107</v>
      </c>
      <c r="C2241" s="28"/>
      <c r="D2241" s="28"/>
      <c r="E2241" s="28"/>
      <c r="F2241" s="28"/>
      <c r="G2241" s="28"/>
      <c r="H2241" s="28" t="s">
        <v>3108</v>
      </c>
      <c r="I2241" s="28"/>
      <c r="J2241" s="28"/>
    </row>
    <row r="2243" spans="2:10" ht="13.35" customHeight="1">
      <c r="B2243" s="3" t="s">
        <v>3099</v>
      </c>
      <c r="C2243" s="4"/>
      <c r="D2243" s="4" t="str">
        <f>VLOOKUP($J2243,ASBVs!$A$2:$D$411,4,FALSE)</f>
        <v>220196</v>
      </c>
      <c r="E2243" s="4"/>
      <c r="F2243" s="4" t="str">
        <f>VLOOKUP($J2243,ASBVs!$A$2:$H$411,8,FALSE)</f>
        <v>Triplet</v>
      </c>
      <c r="G2243" s="29"/>
      <c r="H2243" s="30"/>
      <c r="I2243" s="5" t="s">
        <v>3100</v>
      </c>
      <c r="J2243" s="6">
        <v>250</v>
      </c>
    </row>
    <row r="2244" spans="2:10" ht="13.35" customHeight="1">
      <c r="B2244" s="7" t="s">
        <v>3101</v>
      </c>
      <c r="C2244" s="19" t="str">
        <f>VLOOKUP($J2243,ASBVs!$A$2:$F$411,6,FALSE)</f>
        <v>210216</v>
      </c>
      <c r="D2244" s="20"/>
      <c r="E2244" s="20"/>
      <c r="F2244" s="7" t="s">
        <v>3102</v>
      </c>
      <c r="G2244" s="21">
        <f>VLOOKUP($J2243,ASBVs!$A$2:$G$411,7,FALSE)</f>
        <v>44680</v>
      </c>
      <c r="H2244" s="21"/>
      <c r="I2244" s="21"/>
      <c r="J2244" s="22"/>
    </row>
    <row r="2245" spans="2:10" ht="13.35" customHeight="1">
      <c r="B2245" s="8" t="s">
        <v>0</v>
      </c>
      <c r="C2245" s="9" t="s">
        <v>6</v>
      </c>
      <c r="D2245" s="9" t="s">
        <v>2667</v>
      </c>
      <c r="E2245" s="9" t="s">
        <v>2</v>
      </c>
      <c r="F2245" s="9" t="s">
        <v>1</v>
      </c>
      <c r="G2245" s="8" t="s">
        <v>3</v>
      </c>
      <c r="H2245" s="8" t="s">
        <v>4</v>
      </c>
      <c r="I2245" s="8" t="s">
        <v>5</v>
      </c>
      <c r="J2245" s="8" t="s">
        <v>7</v>
      </c>
    </row>
    <row r="2246" spans="2:10" ht="13.35" customHeight="1">
      <c r="B2246" s="10" t="str">
        <f>VLOOKUP($J2243,ASBVs!$A$2:$AE$411,9,FALSE)</f>
        <v>0.59</v>
      </c>
      <c r="C2246" s="10" t="str">
        <f>VLOOKUP($J2243,ASBVs!$A$2:$AE$411,11,FALSE)</f>
        <v>11.16</v>
      </c>
      <c r="D2246" s="10" t="str">
        <f>VLOOKUP($J2243,ASBVs!$A$2:$AE$411,13,FALSE)</f>
        <v>17.38</v>
      </c>
      <c r="E2246" s="10" t="str">
        <f>VLOOKUP($J2243,ASBVs!$A$2:$AE$411,17,FALSE)</f>
        <v>-0.41</v>
      </c>
      <c r="F2246" s="10" t="str">
        <f>VLOOKUP($J2243,ASBVs!$A$2:$AE$411,15,FALSE)</f>
        <v>3.26</v>
      </c>
      <c r="G2246" s="10" t="str">
        <f>VLOOKUP($J2243,ASBVs!$A$2:$AE$411,19,FALSE)</f>
        <v>4.45</v>
      </c>
      <c r="H2246" s="10" t="str">
        <f>VLOOKUP($J2243,ASBVs!$A$2:$AE$411,21,FALSE)</f>
        <v>-0.59</v>
      </c>
      <c r="I2246" s="10" t="str">
        <f>VLOOKUP($J2243,ASBVs!$A$2:$AE$411,23,FALSE)</f>
        <v>1.67</v>
      </c>
      <c r="J2246" s="10" t="str">
        <f>VLOOKUP($J2243,ASBVs!$A$2:$AE$411,25,FALSE)</f>
        <v>3.13</v>
      </c>
    </row>
    <row r="2247" spans="2:10" ht="13.35" customHeight="1">
      <c r="B2247" s="10" t="str">
        <f>VLOOKUP($J2243,ASBVs!$A$2:$AB$411,10,FALSE)</f>
        <v>66</v>
      </c>
      <c r="C2247" s="10" t="str">
        <f>VLOOKUP($J2243,ASBVs!$A$2:$AB$411,12,FALSE)</f>
        <v>69</v>
      </c>
      <c r="D2247" s="10" t="str">
        <f>VLOOKUP($J2243,ASBVs!$A$2:$AB$411,14,FALSE)</f>
        <v>68</v>
      </c>
      <c r="E2247" s="10" t="str">
        <f>VLOOKUP($J2243,ASBVs!$A$2:$AB$411,18,FALSE)</f>
        <v>67</v>
      </c>
      <c r="F2247" s="10" t="str">
        <f>VLOOKUP($J2243,ASBVs!$A$2:$AB$411,16,FALSE)</f>
        <v>68</v>
      </c>
      <c r="G2247" s="10" t="str">
        <f>VLOOKUP($J2243,ASBVs!$A$2:$AB$411,20,FALSE)</f>
        <v>60</v>
      </c>
      <c r="H2247" s="10" t="str">
        <f>VLOOKUP($J2243,ASBVs!$A$2:$AB$411,22,FALSE)</f>
        <v>57</v>
      </c>
      <c r="I2247" s="10" t="str">
        <f>VLOOKUP($J2243,ASBVs!$A$2:$AB$411,24,FALSE)</f>
        <v>56</v>
      </c>
      <c r="J2247" s="10" t="str">
        <f>VLOOKUP($J2243,ASBVs!$A$2:$AB$411,26,FALSE)</f>
        <v>59</v>
      </c>
    </row>
    <row r="2248" spans="2:10" ht="13.35" customHeight="1">
      <c r="B2248" s="11" t="s">
        <v>3103</v>
      </c>
      <c r="C2248" s="11" t="s">
        <v>3091</v>
      </c>
      <c r="D2248" s="11" t="s">
        <v>3104</v>
      </c>
      <c r="E2248" s="23" t="s">
        <v>2623</v>
      </c>
      <c r="F2248" s="23"/>
      <c r="G2248" s="24" t="s">
        <v>3105</v>
      </c>
      <c r="H2248" s="25"/>
      <c r="I2248" s="23" t="s">
        <v>3106</v>
      </c>
      <c r="J2248" s="23"/>
    </row>
    <row r="2249" spans="2:10" ht="13.35" customHeight="1">
      <c r="B2249" s="10" t="str">
        <f>VLOOKUP($J2243,ASBVs!$A$2:$AE$411,29,FALSE)</f>
        <v>2</v>
      </c>
      <c r="C2249" s="10" t="str">
        <f>VLOOKUP($J2243,ASBVs!$A$2:$AE$411,30,FALSE)</f>
        <v>2</v>
      </c>
      <c r="D2249" s="10" t="str">
        <f>VLOOKUP($J2243,ASBVs!$A$2:$AE$411,31,FALSE)</f>
        <v>2</v>
      </c>
      <c r="E2249" s="26" t="str">
        <f>VLOOKUP($J2243,ASBVs!$A$2:$B$411,2,FALSE)</f>
        <v xml:space="preserve">Tradie </v>
      </c>
      <c r="F2249" s="26"/>
      <c r="G2249" s="27" t="str">
        <f>VLOOKUP($J2243,ASBVs!$A$2:$AB$411,27,FALSE)</f>
        <v>153.15</v>
      </c>
      <c r="H2249" s="25"/>
      <c r="I2249" s="27" t="str">
        <f>VLOOKUP($J2243,ASBVs!$A$2:$AB$411,28,FALSE)</f>
        <v>160.76</v>
      </c>
      <c r="J2249" s="25"/>
    </row>
    <row r="2250" spans="2:10" ht="13.35" customHeight="1">
      <c r="B2250" s="28" t="s">
        <v>3107</v>
      </c>
      <c r="C2250" s="28"/>
      <c r="D2250" s="28"/>
      <c r="E2250" s="28"/>
      <c r="F2250" s="28"/>
      <c r="G2250" s="28"/>
      <c r="H2250" s="28" t="s">
        <v>3108</v>
      </c>
      <c r="I2250" s="28"/>
      <c r="J2250" s="28"/>
    </row>
    <row r="2252" spans="2:10" ht="13.35" customHeight="1">
      <c r="B2252" s="3" t="s">
        <v>3099</v>
      </c>
      <c r="C2252" s="4"/>
      <c r="D2252" s="4" t="str">
        <f>VLOOKUP($J2252,ASBVs!$A$2:$D$411,4,FALSE)</f>
        <v>220386</v>
      </c>
      <c r="E2252" s="4"/>
      <c r="F2252" s="4" t="str">
        <f>VLOOKUP($J2252,ASBVs!$A$2:$H$411,8,FALSE)</f>
        <v>Twin</v>
      </c>
      <c r="G2252" s="29" t="str">
        <f>VLOOKUP($J2252,ASBVs!$A$2:$AF$411,32,FALSE)</f>
        <v xml:space="preserve"> </v>
      </c>
      <c r="H2252" s="30"/>
      <c r="I2252" s="5" t="s">
        <v>3100</v>
      </c>
      <c r="J2252" s="6">
        <v>251</v>
      </c>
    </row>
    <row r="2253" spans="2:10" ht="13.35" customHeight="1">
      <c r="B2253" s="7" t="s">
        <v>3101</v>
      </c>
      <c r="C2253" s="19" t="str">
        <f>VLOOKUP($J2252,ASBVs!$A$2:$F$411,6,FALSE)</f>
        <v>210327</v>
      </c>
      <c r="D2253" s="20"/>
      <c r="E2253" s="20"/>
      <c r="F2253" s="7" t="s">
        <v>3102</v>
      </c>
      <c r="G2253" s="21">
        <f>VLOOKUP($J2252,ASBVs!$A$2:$G$411,7,FALSE)</f>
        <v>44681</v>
      </c>
      <c r="H2253" s="21"/>
      <c r="I2253" s="21"/>
      <c r="J2253" s="22"/>
    </row>
    <row r="2254" spans="2:10" ht="13.35" customHeight="1">
      <c r="B2254" s="8" t="s">
        <v>0</v>
      </c>
      <c r="C2254" s="9" t="s">
        <v>6</v>
      </c>
      <c r="D2254" s="9" t="s">
        <v>2667</v>
      </c>
      <c r="E2254" s="9" t="s">
        <v>2</v>
      </c>
      <c r="F2254" s="9" t="s">
        <v>1</v>
      </c>
      <c r="G2254" s="8" t="s">
        <v>3</v>
      </c>
      <c r="H2254" s="8" t="s">
        <v>4</v>
      </c>
      <c r="I2254" s="8" t="s">
        <v>5</v>
      </c>
      <c r="J2254" s="8" t="s">
        <v>7</v>
      </c>
    </row>
    <row r="2255" spans="2:10" ht="13.35" customHeight="1">
      <c r="B2255" s="10" t="str">
        <f>VLOOKUP($J2252,ASBVs!$A$2:$AE$411,9,FALSE)</f>
        <v>0.58</v>
      </c>
      <c r="C2255" s="10" t="str">
        <f>VLOOKUP($J2252,ASBVs!$A$2:$AE$411,11,FALSE)</f>
        <v>11.05</v>
      </c>
      <c r="D2255" s="10" t="str">
        <f>VLOOKUP($J2252,ASBVs!$A$2:$AE$411,13,FALSE)</f>
        <v>16.05</v>
      </c>
      <c r="E2255" s="10" t="str">
        <f>VLOOKUP($J2252,ASBVs!$A$2:$AE$411,17,FALSE)</f>
        <v>-0.01</v>
      </c>
      <c r="F2255" s="10" t="str">
        <f>VLOOKUP($J2252,ASBVs!$A$2:$AE$411,15,FALSE)</f>
        <v>3.50</v>
      </c>
      <c r="G2255" s="10" t="str">
        <f>VLOOKUP($J2252,ASBVs!$A$2:$AE$411,19,FALSE)</f>
        <v>4.06</v>
      </c>
      <c r="H2255" s="10" t="str">
        <f>VLOOKUP($J2252,ASBVs!$A$2:$AE$411,21,FALSE)</f>
        <v>-0.32</v>
      </c>
      <c r="I2255" s="10" t="str">
        <f>VLOOKUP($J2252,ASBVs!$A$2:$AE$411,23,FALSE)</f>
        <v>2.47</v>
      </c>
      <c r="J2255" s="10" t="str">
        <f>VLOOKUP($J2252,ASBVs!$A$2:$AE$411,25,FALSE)</f>
        <v>3.16</v>
      </c>
    </row>
    <row r="2256" spans="2:10" ht="13.35" customHeight="1">
      <c r="B2256" s="10" t="str">
        <f>VLOOKUP($J2252,ASBVs!$A$2:$AB$411,10,FALSE)</f>
        <v>57</v>
      </c>
      <c r="C2256" s="10" t="str">
        <f>VLOOKUP($J2252,ASBVs!$A$2:$AB$411,12,FALSE)</f>
        <v>61</v>
      </c>
      <c r="D2256" s="10" t="str">
        <f>VLOOKUP($J2252,ASBVs!$A$2:$AB$411,14,FALSE)</f>
        <v>62</v>
      </c>
      <c r="E2256" s="10" t="str">
        <f>VLOOKUP($J2252,ASBVs!$A$2:$AB$411,18,FALSE)</f>
        <v>63</v>
      </c>
      <c r="F2256" s="10" t="str">
        <f>VLOOKUP($J2252,ASBVs!$A$2:$AB$411,16,FALSE)</f>
        <v>66</v>
      </c>
      <c r="G2256" s="10" t="str">
        <f>VLOOKUP($J2252,ASBVs!$A$2:$AB$411,20,FALSE)</f>
        <v>53</v>
      </c>
      <c r="H2256" s="10" t="str">
        <f>VLOOKUP($J2252,ASBVs!$A$2:$AB$411,22,FALSE)</f>
        <v>44</v>
      </c>
      <c r="I2256" s="10" t="str">
        <f>VLOOKUP($J2252,ASBVs!$A$2:$AB$411,24,FALSE)</f>
        <v>44</v>
      </c>
      <c r="J2256" s="10" t="str">
        <f>VLOOKUP($J2252,ASBVs!$A$2:$AB$411,26,FALSE)</f>
        <v>50</v>
      </c>
    </row>
    <row r="2257" spans="2:10" ht="13.35" customHeight="1">
      <c r="B2257" s="11" t="s">
        <v>3103</v>
      </c>
      <c r="C2257" s="11" t="s">
        <v>3091</v>
      </c>
      <c r="D2257" s="11" t="s">
        <v>3104</v>
      </c>
      <c r="E2257" s="23" t="s">
        <v>2623</v>
      </c>
      <c r="F2257" s="23"/>
      <c r="G2257" s="24" t="s">
        <v>3105</v>
      </c>
      <c r="H2257" s="25"/>
      <c r="I2257" s="23" t="s">
        <v>3106</v>
      </c>
      <c r="J2257" s="23"/>
    </row>
    <row r="2258" spans="2:10" ht="13.35" customHeight="1">
      <c r="B2258" s="10" t="str">
        <f>VLOOKUP($J2252,ASBVs!$A$2:$AE$411,29,FALSE)</f>
        <v>2</v>
      </c>
      <c r="C2258" s="10" t="str">
        <f>VLOOKUP($J2252,ASBVs!$A$2:$AE$411,30,FALSE)</f>
        <v>1</v>
      </c>
      <c r="D2258" s="10" t="str">
        <f>VLOOKUP($J2252,ASBVs!$A$2:$AE$411,31,FALSE)</f>
        <v>3</v>
      </c>
      <c r="E2258" s="26" t="str">
        <f>VLOOKUP($J2252,ASBVs!$A$2:$B$411,2,FALSE)</f>
        <v xml:space="preserve">Tradie </v>
      </c>
      <c r="F2258" s="26"/>
      <c r="G2258" s="27" t="str">
        <f>VLOOKUP($J2252,ASBVs!$A$2:$AB$411,27,FALSE)</f>
        <v>149.82</v>
      </c>
      <c r="H2258" s="25"/>
      <c r="I2258" s="27" t="str">
        <f>VLOOKUP($J2252,ASBVs!$A$2:$AB$411,28,FALSE)</f>
        <v>154.34</v>
      </c>
      <c r="J2258" s="25"/>
    </row>
    <row r="2259" spans="2:10" ht="13.35" customHeight="1">
      <c r="B2259" s="28" t="s">
        <v>3107</v>
      </c>
      <c r="C2259" s="28"/>
      <c r="D2259" s="28"/>
      <c r="E2259" s="28"/>
      <c r="F2259" s="28"/>
      <c r="G2259" s="28"/>
      <c r="H2259" s="28" t="s">
        <v>3108</v>
      </c>
      <c r="I2259" s="28"/>
      <c r="J2259" s="28"/>
    </row>
    <row r="2261" spans="2:10" ht="13.35" customHeight="1">
      <c r="B2261" s="3" t="s">
        <v>3099</v>
      </c>
      <c r="C2261" s="4"/>
      <c r="D2261" s="4" t="str">
        <f>VLOOKUP($J2261,ASBVs!$A$2:$D$411,4,FALSE)</f>
        <v>220024</v>
      </c>
      <c r="E2261" s="4"/>
      <c r="F2261" s="4" t="str">
        <f>VLOOKUP($J2261,ASBVs!$A$2:$H$411,8,FALSE)</f>
        <v>Twin</v>
      </c>
      <c r="G2261" s="29" t="str">
        <f>VLOOKUP($J2261,ASBVs!$A$2:$AF$411,32,FALSE)</f>
        <v xml:space="preserve"> </v>
      </c>
      <c r="H2261" s="30"/>
      <c r="I2261" s="5" t="s">
        <v>3100</v>
      </c>
      <c r="J2261" s="6">
        <v>252</v>
      </c>
    </row>
    <row r="2262" spans="2:10" ht="13.35" customHeight="1">
      <c r="B2262" s="7" t="s">
        <v>3101</v>
      </c>
      <c r="C2262" s="19" t="str">
        <f>VLOOKUP($J2261,ASBVs!$A$2:$F$411,6,FALSE)</f>
        <v>200033</v>
      </c>
      <c r="D2262" s="20"/>
      <c r="E2262" s="20"/>
      <c r="F2262" s="7" t="s">
        <v>3102</v>
      </c>
      <c r="G2262" s="21">
        <f>VLOOKUP($J2261,ASBVs!$A$2:$G$411,7,FALSE)</f>
        <v>44675</v>
      </c>
      <c r="H2262" s="21"/>
      <c r="I2262" s="21"/>
      <c r="J2262" s="22"/>
    </row>
    <row r="2263" spans="2:10" ht="13.35" customHeight="1">
      <c r="B2263" s="8" t="s">
        <v>0</v>
      </c>
      <c r="C2263" s="9" t="s">
        <v>6</v>
      </c>
      <c r="D2263" s="9" t="s">
        <v>2667</v>
      </c>
      <c r="E2263" s="9" t="s">
        <v>2</v>
      </c>
      <c r="F2263" s="9" t="s">
        <v>1</v>
      </c>
      <c r="G2263" s="8" t="s">
        <v>3</v>
      </c>
      <c r="H2263" s="8" t="s">
        <v>4</v>
      </c>
      <c r="I2263" s="8" t="s">
        <v>5</v>
      </c>
      <c r="J2263" s="8" t="s">
        <v>7</v>
      </c>
    </row>
    <row r="2264" spans="2:10" ht="13.35" customHeight="1">
      <c r="B2264" s="10" t="str">
        <f>VLOOKUP($J2261,ASBVs!$A$2:$AE$411,9,FALSE)</f>
        <v>0.28</v>
      </c>
      <c r="C2264" s="10" t="str">
        <f>VLOOKUP($J2261,ASBVs!$A$2:$AE$411,11,FALSE)</f>
        <v>9.12</v>
      </c>
      <c r="D2264" s="10" t="str">
        <f>VLOOKUP($J2261,ASBVs!$A$2:$AE$411,13,FALSE)</f>
        <v>14.12</v>
      </c>
      <c r="E2264" s="10" t="str">
        <f>VLOOKUP($J2261,ASBVs!$A$2:$AE$411,17,FALSE)</f>
        <v>0.87</v>
      </c>
      <c r="F2264" s="10" t="str">
        <f>VLOOKUP($J2261,ASBVs!$A$2:$AE$411,15,FALSE)</f>
        <v>3.95</v>
      </c>
      <c r="G2264" s="10" t="str">
        <f>VLOOKUP($J2261,ASBVs!$A$2:$AE$411,19,FALSE)</f>
        <v>2.61</v>
      </c>
      <c r="H2264" s="10" t="str">
        <f>VLOOKUP($J2261,ASBVs!$A$2:$AE$411,21,FALSE)</f>
        <v>-0.25</v>
      </c>
      <c r="I2264" s="10" t="str">
        <f>VLOOKUP($J2261,ASBVs!$A$2:$AE$411,23,FALSE)</f>
        <v>0.78</v>
      </c>
      <c r="J2264" s="10" t="str">
        <f>VLOOKUP($J2261,ASBVs!$A$2:$AE$411,25,FALSE)</f>
        <v>3.06</v>
      </c>
    </row>
    <row r="2265" spans="2:10" ht="13.35" customHeight="1">
      <c r="B2265" s="10" t="str">
        <f>VLOOKUP($J2261,ASBVs!$A$2:$AB$411,10,FALSE)</f>
        <v>64</v>
      </c>
      <c r="C2265" s="10" t="str">
        <f>VLOOKUP($J2261,ASBVs!$A$2:$AB$411,12,FALSE)</f>
        <v>67</v>
      </c>
      <c r="D2265" s="10" t="str">
        <f>VLOOKUP($J2261,ASBVs!$A$2:$AB$411,14,FALSE)</f>
        <v>68</v>
      </c>
      <c r="E2265" s="10" t="str">
        <f>VLOOKUP($J2261,ASBVs!$A$2:$AB$411,18,FALSE)</f>
        <v>68</v>
      </c>
      <c r="F2265" s="10" t="str">
        <f>VLOOKUP($J2261,ASBVs!$A$2:$AB$411,16,FALSE)</f>
        <v>70</v>
      </c>
      <c r="G2265" s="10" t="str">
        <f>VLOOKUP($J2261,ASBVs!$A$2:$AB$411,20,FALSE)</f>
        <v>58</v>
      </c>
      <c r="H2265" s="10" t="str">
        <f>VLOOKUP($J2261,ASBVs!$A$2:$AB$411,22,FALSE)</f>
        <v>50</v>
      </c>
      <c r="I2265" s="10" t="str">
        <f>VLOOKUP($J2261,ASBVs!$A$2:$AB$411,24,FALSE)</f>
        <v>47</v>
      </c>
      <c r="J2265" s="10" t="str">
        <f>VLOOKUP($J2261,ASBVs!$A$2:$AB$411,26,FALSE)</f>
        <v>54</v>
      </c>
    </row>
    <row r="2266" spans="2:10" ht="13.35" customHeight="1">
      <c r="B2266" s="11" t="s">
        <v>3103</v>
      </c>
      <c r="C2266" s="11" t="s">
        <v>3091</v>
      </c>
      <c r="D2266" s="11" t="s">
        <v>3104</v>
      </c>
      <c r="E2266" s="23" t="s">
        <v>2623</v>
      </c>
      <c r="F2266" s="23"/>
      <c r="G2266" s="24" t="s">
        <v>3105</v>
      </c>
      <c r="H2266" s="25"/>
      <c r="I2266" s="23" t="s">
        <v>3106</v>
      </c>
      <c r="J2266" s="23"/>
    </row>
    <row r="2267" spans="2:10" ht="13.35" customHeight="1">
      <c r="B2267" s="10" t="str">
        <f>VLOOKUP($J2261,ASBVs!$A$2:$AE$411,29,FALSE)</f>
        <v>2</v>
      </c>
      <c r="C2267" s="10" t="str">
        <f>VLOOKUP($J2261,ASBVs!$A$2:$AE$411,30,FALSE)</f>
        <v>1</v>
      </c>
      <c r="D2267" s="10" t="str">
        <f>VLOOKUP($J2261,ASBVs!$A$2:$AE$411,31,FALSE)</f>
        <v>3</v>
      </c>
      <c r="E2267" s="26" t="str">
        <f>VLOOKUP($J2261,ASBVs!$A$2:$B$411,2,FALSE)</f>
        <v xml:space="preserve">Tradie </v>
      </c>
      <c r="F2267" s="26"/>
      <c r="G2267" s="27" t="str">
        <f>VLOOKUP($J2261,ASBVs!$A$2:$AB$411,27,FALSE)</f>
        <v>148.51</v>
      </c>
      <c r="H2267" s="25"/>
      <c r="I2267" s="27" t="str">
        <f>VLOOKUP($J2261,ASBVs!$A$2:$AB$411,28,FALSE)</f>
        <v>152.17</v>
      </c>
      <c r="J2267" s="25"/>
    </row>
    <row r="2268" spans="2:10" ht="13.35" customHeight="1">
      <c r="B2268" s="28" t="s">
        <v>3107</v>
      </c>
      <c r="C2268" s="28"/>
      <c r="D2268" s="28"/>
      <c r="E2268" s="28"/>
      <c r="F2268" s="28"/>
      <c r="G2268" s="28"/>
      <c r="H2268" s="28" t="s">
        <v>3108</v>
      </c>
      <c r="I2268" s="28"/>
      <c r="J2268" s="28"/>
    </row>
    <row r="2270" spans="2:10" ht="13.35" customHeight="1">
      <c r="B2270" s="3" t="s">
        <v>3099</v>
      </c>
      <c r="C2270" s="4"/>
      <c r="D2270" s="4" t="str">
        <f>VLOOKUP($J2270,ASBVs!$A$2:$D$411,4,FALSE)</f>
        <v>220135</v>
      </c>
      <c r="E2270" s="4"/>
      <c r="F2270" s="4" t="str">
        <f>VLOOKUP($J2270,ASBVs!$A$2:$H$411,8,FALSE)</f>
        <v>Twin</v>
      </c>
      <c r="G2270" s="29" t="str">
        <f>VLOOKUP($J2270,ASBVs!$A$2:$AF$411,32,FALSE)</f>
        <v xml:space="preserve"> </v>
      </c>
      <c r="H2270" s="30"/>
      <c r="I2270" s="5" t="s">
        <v>3100</v>
      </c>
      <c r="J2270" s="6">
        <v>253</v>
      </c>
    </row>
    <row r="2271" spans="2:10" ht="13.35" customHeight="1">
      <c r="B2271" s="7" t="s">
        <v>3101</v>
      </c>
      <c r="C2271" s="19" t="str">
        <f>VLOOKUP($J2270,ASBVs!$A$2:$F$411,6,FALSE)</f>
        <v>201040</v>
      </c>
      <c r="D2271" s="20"/>
      <c r="E2271" s="20"/>
      <c r="F2271" s="7" t="s">
        <v>3102</v>
      </c>
      <c r="G2271" s="21">
        <f>VLOOKUP($J2270,ASBVs!$A$2:$G$411,7,FALSE)</f>
        <v>44678</v>
      </c>
      <c r="H2271" s="21"/>
      <c r="I2271" s="21"/>
      <c r="J2271" s="22"/>
    </row>
    <row r="2272" spans="2:10" ht="13.35" customHeight="1">
      <c r="B2272" s="8" t="s">
        <v>0</v>
      </c>
      <c r="C2272" s="9" t="s">
        <v>6</v>
      </c>
      <c r="D2272" s="9" t="s">
        <v>2667</v>
      </c>
      <c r="E2272" s="9" t="s">
        <v>2</v>
      </c>
      <c r="F2272" s="9" t="s">
        <v>1</v>
      </c>
      <c r="G2272" s="8" t="s">
        <v>3</v>
      </c>
      <c r="H2272" s="8" t="s">
        <v>4</v>
      </c>
      <c r="I2272" s="8" t="s">
        <v>5</v>
      </c>
      <c r="J2272" s="8" t="s">
        <v>7</v>
      </c>
    </row>
    <row r="2273" spans="2:10" ht="13.35" customHeight="1">
      <c r="B2273" s="10" t="str">
        <f>VLOOKUP($J2270,ASBVs!$A$2:$AE$411,9,FALSE)</f>
        <v>0.50</v>
      </c>
      <c r="C2273" s="10" t="str">
        <f>VLOOKUP($J2270,ASBVs!$A$2:$AE$411,11,FALSE)</f>
        <v>10.80</v>
      </c>
      <c r="D2273" s="10" t="str">
        <f>VLOOKUP($J2270,ASBVs!$A$2:$AE$411,13,FALSE)</f>
        <v>15.47</v>
      </c>
      <c r="E2273" s="10" t="str">
        <f>VLOOKUP($J2270,ASBVs!$A$2:$AE$411,17,FALSE)</f>
        <v>-0.58</v>
      </c>
      <c r="F2273" s="10" t="str">
        <f>VLOOKUP($J2270,ASBVs!$A$2:$AE$411,15,FALSE)</f>
        <v>2.95</v>
      </c>
      <c r="G2273" s="10" t="str">
        <f>VLOOKUP($J2270,ASBVs!$A$2:$AE$411,19,FALSE)</f>
        <v>4.22</v>
      </c>
      <c r="H2273" s="10" t="str">
        <f>VLOOKUP($J2270,ASBVs!$A$2:$AE$411,21,FALSE)</f>
        <v>-0.21</v>
      </c>
      <c r="I2273" s="10" t="str">
        <f>VLOOKUP($J2270,ASBVs!$A$2:$AE$411,23,FALSE)</f>
        <v>2.43</v>
      </c>
      <c r="J2273" s="10" t="str">
        <f>VLOOKUP($J2270,ASBVs!$A$2:$AE$411,25,FALSE)</f>
        <v>2.58</v>
      </c>
    </row>
    <row r="2274" spans="2:10" ht="13.35" customHeight="1">
      <c r="B2274" s="10" t="str">
        <f>VLOOKUP($J2270,ASBVs!$A$2:$AB$411,10,FALSE)</f>
        <v>61</v>
      </c>
      <c r="C2274" s="10" t="str">
        <f>VLOOKUP($J2270,ASBVs!$A$2:$AB$411,12,FALSE)</f>
        <v>64</v>
      </c>
      <c r="D2274" s="10" t="str">
        <f>VLOOKUP($J2270,ASBVs!$A$2:$AB$411,14,FALSE)</f>
        <v>65</v>
      </c>
      <c r="E2274" s="10" t="str">
        <f>VLOOKUP($J2270,ASBVs!$A$2:$AB$411,18,FALSE)</f>
        <v>65</v>
      </c>
      <c r="F2274" s="10" t="str">
        <f>VLOOKUP($J2270,ASBVs!$A$2:$AB$411,16,FALSE)</f>
        <v>68</v>
      </c>
      <c r="G2274" s="10" t="str">
        <f>VLOOKUP($J2270,ASBVs!$A$2:$AB$411,20,FALSE)</f>
        <v>55</v>
      </c>
      <c r="H2274" s="10" t="str">
        <f>VLOOKUP($J2270,ASBVs!$A$2:$AB$411,22,FALSE)</f>
        <v>49</v>
      </c>
      <c r="I2274" s="10" t="str">
        <f>VLOOKUP($J2270,ASBVs!$A$2:$AB$411,24,FALSE)</f>
        <v>48</v>
      </c>
      <c r="J2274" s="10" t="str">
        <f>VLOOKUP($J2270,ASBVs!$A$2:$AB$411,26,FALSE)</f>
        <v>52</v>
      </c>
    </row>
    <row r="2275" spans="2:10" ht="13.35" customHeight="1">
      <c r="B2275" s="11" t="s">
        <v>3103</v>
      </c>
      <c r="C2275" s="11" t="s">
        <v>3091</v>
      </c>
      <c r="D2275" s="11" t="s">
        <v>3104</v>
      </c>
      <c r="E2275" s="23" t="s">
        <v>2623</v>
      </c>
      <c r="F2275" s="23"/>
      <c r="G2275" s="24" t="s">
        <v>3105</v>
      </c>
      <c r="H2275" s="25"/>
      <c r="I2275" s="23" t="s">
        <v>3106</v>
      </c>
      <c r="J2275" s="23"/>
    </row>
    <row r="2276" spans="2:10" ht="13.35" customHeight="1">
      <c r="B2276" s="10" t="str">
        <f>VLOOKUP($J2270,ASBVs!$A$2:$AE$411,29,FALSE)</f>
        <v>2</v>
      </c>
      <c r="C2276" s="10" t="str">
        <f>VLOOKUP($J2270,ASBVs!$A$2:$AE$411,30,FALSE)</f>
        <v>2</v>
      </c>
      <c r="D2276" s="10" t="str">
        <f>VLOOKUP($J2270,ASBVs!$A$2:$AE$411,31,FALSE)</f>
        <v>2</v>
      </c>
      <c r="E2276" s="26" t="str">
        <f>VLOOKUP($J2270,ASBVs!$A$2:$B$411,2,FALSE)</f>
        <v xml:space="preserve">Tradie </v>
      </c>
      <c r="F2276" s="26"/>
      <c r="G2276" s="27" t="str">
        <f>VLOOKUP($J2270,ASBVs!$A$2:$AB$411,27,FALSE)</f>
        <v>148.16</v>
      </c>
      <c r="H2276" s="25"/>
      <c r="I2276" s="27" t="str">
        <f>VLOOKUP($J2270,ASBVs!$A$2:$AB$411,28,FALSE)</f>
        <v>151.40</v>
      </c>
      <c r="J2276" s="25"/>
    </row>
    <row r="2277" spans="2:10" ht="13.35" customHeight="1">
      <c r="B2277" s="28" t="s">
        <v>3107</v>
      </c>
      <c r="C2277" s="28"/>
      <c r="D2277" s="28"/>
      <c r="E2277" s="28"/>
      <c r="F2277" s="28"/>
      <c r="G2277" s="28"/>
      <c r="H2277" s="28" t="s">
        <v>3108</v>
      </c>
      <c r="I2277" s="28"/>
      <c r="J2277" s="28"/>
    </row>
    <row r="2279" spans="2:10" ht="13.35" customHeight="1">
      <c r="B2279" s="3" t="s">
        <v>3099</v>
      </c>
      <c r="C2279" s="4"/>
      <c r="D2279" s="4" t="str">
        <f>VLOOKUP($J2279,ASBVs!$A$2:$D$411,4,FALSE)</f>
        <v>221111</v>
      </c>
      <c r="E2279" s="4"/>
      <c r="F2279" s="4" t="str">
        <f>VLOOKUP($J2279,ASBVs!$A$2:$H$411,8,FALSE)</f>
        <v>Single</v>
      </c>
      <c r="G2279" s="29" t="str">
        <f>VLOOKUP($J2279,ASBVs!$A$2:$AF$411,32,FALSE)</f>
        <v xml:space="preserve"> </v>
      </c>
      <c r="H2279" s="30"/>
      <c r="I2279" s="5" t="s">
        <v>3100</v>
      </c>
      <c r="J2279" s="6">
        <v>254</v>
      </c>
    </row>
    <row r="2280" spans="2:10" ht="13.35" customHeight="1">
      <c r="B2280" s="7" t="s">
        <v>3101</v>
      </c>
      <c r="C2280" s="19" t="str">
        <f>VLOOKUP($J2279,ASBVs!$A$2:$F$411,6,FALSE)</f>
        <v>201704</v>
      </c>
      <c r="D2280" s="20"/>
      <c r="E2280" s="20"/>
      <c r="F2280" s="7" t="s">
        <v>3102</v>
      </c>
      <c r="G2280" s="21">
        <f>VLOOKUP($J2279,ASBVs!$A$2:$G$411,7,FALSE)</f>
        <v>44712</v>
      </c>
      <c r="H2280" s="21"/>
      <c r="I2280" s="21"/>
      <c r="J2280" s="22"/>
    </row>
    <row r="2281" spans="2:10" ht="13.35" customHeight="1">
      <c r="B2281" s="8" t="s">
        <v>0</v>
      </c>
      <c r="C2281" s="9" t="s">
        <v>6</v>
      </c>
      <c r="D2281" s="9" t="s">
        <v>2667</v>
      </c>
      <c r="E2281" s="9" t="s">
        <v>2</v>
      </c>
      <c r="F2281" s="9" t="s">
        <v>1</v>
      </c>
      <c r="G2281" s="8" t="s">
        <v>3</v>
      </c>
      <c r="H2281" s="8" t="s">
        <v>4</v>
      </c>
      <c r="I2281" s="8" t="s">
        <v>5</v>
      </c>
      <c r="J2281" s="8" t="s">
        <v>7</v>
      </c>
    </row>
    <row r="2282" spans="2:10" ht="13.35" customHeight="1">
      <c r="B2282" s="10" t="str">
        <f>VLOOKUP($J2279,ASBVs!$A$2:$AE$411,9,FALSE)</f>
        <v>0.39</v>
      </c>
      <c r="C2282" s="10" t="str">
        <f>VLOOKUP($J2279,ASBVs!$A$2:$AE$411,11,FALSE)</f>
        <v>10.31</v>
      </c>
      <c r="D2282" s="10" t="str">
        <f>VLOOKUP($J2279,ASBVs!$A$2:$AE$411,13,FALSE)</f>
        <v>14.99</v>
      </c>
      <c r="E2282" s="10" t="str">
        <f>VLOOKUP($J2279,ASBVs!$A$2:$AE$411,17,FALSE)</f>
        <v>-0.18</v>
      </c>
      <c r="F2282" s="10" t="str">
        <f>VLOOKUP($J2279,ASBVs!$A$2:$AE$411,15,FALSE)</f>
        <v>3.28</v>
      </c>
      <c r="G2282" s="10" t="str">
        <f>VLOOKUP($J2279,ASBVs!$A$2:$AE$411,19,FALSE)</f>
        <v>3.98</v>
      </c>
      <c r="H2282" s="10" t="str">
        <f>VLOOKUP($J2279,ASBVs!$A$2:$AE$411,21,FALSE)</f>
        <v>-0.32</v>
      </c>
      <c r="I2282" s="10" t="str">
        <f>VLOOKUP($J2279,ASBVs!$A$2:$AE$411,23,FALSE)</f>
        <v>2.51</v>
      </c>
      <c r="J2282" s="10" t="str">
        <f>VLOOKUP($J2279,ASBVs!$A$2:$AE$411,25,FALSE)</f>
        <v>2.70</v>
      </c>
    </row>
    <row r="2283" spans="2:10" ht="13.35" customHeight="1">
      <c r="B2283" s="10" t="str">
        <f>VLOOKUP($J2279,ASBVs!$A$2:$AB$411,10,FALSE)</f>
        <v>62</v>
      </c>
      <c r="C2283" s="10" t="str">
        <f>VLOOKUP($J2279,ASBVs!$A$2:$AB$411,12,FALSE)</f>
        <v>64</v>
      </c>
      <c r="D2283" s="10" t="str">
        <f>VLOOKUP($J2279,ASBVs!$A$2:$AB$411,14,FALSE)</f>
        <v>61</v>
      </c>
      <c r="E2283" s="10" t="str">
        <f>VLOOKUP($J2279,ASBVs!$A$2:$AB$411,18,FALSE)</f>
        <v>63</v>
      </c>
      <c r="F2283" s="10" t="str">
        <f>VLOOKUP($J2279,ASBVs!$A$2:$AB$411,16,FALSE)</f>
        <v>65</v>
      </c>
      <c r="G2283" s="10" t="str">
        <f>VLOOKUP($J2279,ASBVs!$A$2:$AB$411,20,FALSE)</f>
        <v>56</v>
      </c>
      <c r="H2283" s="10" t="str">
        <f>VLOOKUP($J2279,ASBVs!$A$2:$AB$411,22,FALSE)</f>
        <v>44</v>
      </c>
      <c r="I2283" s="10" t="str">
        <f>VLOOKUP($J2279,ASBVs!$A$2:$AB$411,24,FALSE)</f>
        <v>43</v>
      </c>
      <c r="J2283" s="10" t="str">
        <f>VLOOKUP($J2279,ASBVs!$A$2:$AB$411,26,FALSE)</f>
        <v>48</v>
      </c>
    </row>
    <row r="2284" spans="2:10" ht="13.35" customHeight="1">
      <c r="B2284" s="11" t="s">
        <v>3103</v>
      </c>
      <c r="C2284" s="11" t="s">
        <v>3091</v>
      </c>
      <c r="D2284" s="11" t="s">
        <v>3104</v>
      </c>
      <c r="E2284" s="23" t="s">
        <v>2623</v>
      </c>
      <c r="F2284" s="23"/>
      <c r="G2284" s="24" t="s">
        <v>3105</v>
      </c>
      <c r="H2284" s="25"/>
      <c r="I2284" s="23" t="s">
        <v>3106</v>
      </c>
      <c r="J2284" s="23"/>
    </row>
    <row r="2285" spans="2:10" ht="13.35" customHeight="1">
      <c r="B2285" s="10" t="str">
        <f>VLOOKUP($J2279,ASBVs!$A$2:$AE$411,29,FALSE)</f>
        <v>2</v>
      </c>
      <c r="C2285" s="10" t="str">
        <f>VLOOKUP($J2279,ASBVs!$A$2:$AE$411,30,FALSE)</f>
        <v>2</v>
      </c>
      <c r="D2285" s="10" t="str">
        <f>VLOOKUP($J2279,ASBVs!$A$2:$AE$411,31,FALSE)</f>
        <v>1</v>
      </c>
      <c r="E2285" s="26" t="str">
        <f>VLOOKUP($J2279,ASBVs!$A$2:$B$411,2,FALSE)</f>
        <v xml:space="preserve">Tradie </v>
      </c>
      <c r="F2285" s="26"/>
      <c r="G2285" s="27" t="str">
        <f>VLOOKUP($J2279,ASBVs!$A$2:$AB$411,27,FALSE)</f>
        <v>145.25</v>
      </c>
      <c r="H2285" s="25"/>
      <c r="I2285" s="27" t="str">
        <f>VLOOKUP($J2279,ASBVs!$A$2:$AB$411,28,FALSE)</f>
        <v>149.68</v>
      </c>
      <c r="J2285" s="25"/>
    </row>
    <row r="2286" spans="2:10" ht="13.35" customHeight="1">
      <c r="B2286" s="28" t="s">
        <v>3107</v>
      </c>
      <c r="C2286" s="28"/>
      <c r="D2286" s="28"/>
      <c r="E2286" s="28"/>
      <c r="F2286" s="28"/>
      <c r="G2286" s="28"/>
      <c r="H2286" s="28" t="s">
        <v>3108</v>
      </c>
      <c r="I2286" s="28"/>
      <c r="J2286" s="28"/>
    </row>
    <row r="2288" spans="2:10" ht="13.35" customHeight="1">
      <c r="B2288" s="3" t="s">
        <v>3099</v>
      </c>
      <c r="C2288" s="4"/>
      <c r="D2288" s="4" t="str">
        <f>VLOOKUP($J2288,ASBVs!$A$2:$D$411,4,FALSE)</f>
        <v>220172</v>
      </c>
      <c r="E2288" s="4"/>
      <c r="F2288" s="4" t="str">
        <f>VLOOKUP($J2288,ASBVs!$A$2:$H$411,8,FALSE)</f>
        <v>Twin</v>
      </c>
      <c r="G2288" s="29"/>
      <c r="H2288" s="30"/>
      <c r="I2288" s="5" t="s">
        <v>3100</v>
      </c>
      <c r="J2288" s="6">
        <v>255</v>
      </c>
    </row>
    <row r="2289" spans="2:10" ht="13.35" customHeight="1">
      <c r="B2289" s="7" t="s">
        <v>3101</v>
      </c>
      <c r="C2289" s="19" t="str">
        <f>VLOOKUP($J2288,ASBVs!$A$2:$F$411,6,FALSE)</f>
        <v>200033</v>
      </c>
      <c r="D2289" s="20"/>
      <c r="E2289" s="20"/>
      <c r="F2289" s="7" t="s">
        <v>3102</v>
      </c>
      <c r="G2289" s="21">
        <f>VLOOKUP($J2288,ASBVs!$A$2:$G$411,7,FALSE)</f>
        <v>44679</v>
      </c>
      <c r="H2289" s="21"/>
      <c r="I2289" s="21"/>
      <c r="J2289" s="22"/>
    </row>
    <row r="2290" spans="2:10" ht="13.35" customHeight="1">
      <c r="B2290" s="8" t="s">
        <v>0</v>
      </c>
      <c r="C2290" s="9" t="s">
        <v>6</v>
      </c>
      <c r="D2290" s="9" t="s">
        <v>2667</v>
      </c>
      <c r="E2290" s="9" t="s">
        <v>2</v>
      </c>
      <c r="F2290" s="9" t="s">
        <v>1</v>
      </c>
      <c r="G2290" s="8" t="s">
        <v>3</v>
      </c>
      <c r="H2290" s="8" t="s">
        <v>4</v>
      </c>
      <c r="I2290" s="8" t="s">
        <v>5</v>
      </c>
      <c r="J2290" s="8" t="s">
        <v>7</v>
      </c>
    </row>
    <row r="2291" spans="2:10" ht="13.35" customHeight="1">
      <c r="B2291" s="10" t="str">
        <f>VLOOKUP($J2288,ASBVs!$A$2:$AE$411,9,FALSE)</f>
        <v>0.55</v>
      </c>
      <c r="C2291" s="10" t="str">
        <f>VLOOKUP($J2288,ASBVs!$A$2:$AE$411,11,FALSE)</f>
        <v>11.18</v>
      </c>
      <c r="D2291" s="10" t="str">
        <f>VLOOKUP($J2288,ASBVs!$A$2:$AE$411,13,FALSE)</f>
        <v>16.85</v>
      </c>
      <c r="E2291" s="10" t="str">
        <f>VLOOKUP($J2288,ASBVs!$A$2:$AE$411,17,FALSE)</f>
        <v>-0.42</v>
      </c>
      <c r="F2291" s="10" t="str">
        <f>VLOOKUP($J2288,ASBVs!$A$2:$AE$411,15,FALSE)</f>
        <v>2.39</v>
      </c>
      <c r="G2291" s="10" t="str">
        <f>VLOOKUP($J2288,ASBVs!$A$2:$AE$411,19,FALSE)</f>
        <v>4.30</v>
      </c>
      <c r="H2291" s="10" t="str">
        <f>VLOOKUP($J2288,ASBVs!$A$2:$AE$411,21,FALSE)</f>
        <v>-0.83</v>
      </c>
      <c r="I2291" s="10" t="str">
        <f>VLOOKUP($J2288,ASBVs!$A$2:$AE$411,23,FALSE)</f>
        <v>3.46</v>
      </c>
      <c r="J2291" s="10" t="str">
        <f>VLOOKUP($J2288,ASBVs!$A$2:$AE$411,25,FALSE)</f>
        <v>2.56</v>
      </c>
    </row>
    <row r="2292" spans="2:10" ht="13.35" customHeight="1">
      <c r="B2292" s="10" t="str">
        <f>VLOOKUP($J2288,ASBVs!$A$2:$AB$411,10,FALSE)</f>
        <v>66</v>
      </c>
      <c r="C2292" s="10" t="str">
        <f>VLOOKUP($J2288,ASBVs!$A$2:$AB$411,12,FALSE)</f>
        <v>68</v>
      </c>
      <c r="D2292" s="10" t="str">
        <f>VLOOKUP($J2288,ASBVs!$A$2:$AB$411,14,FALSE)</f>
        <v>67</v>
      </c>
      <c r="E2292" s="10" t="str">
        <f>VLOOKUP($J2288,ASBVs!$A$2:$AB$411,18,FALSE)</f>
        <v>67</v>
      </c>
      <c r="F2292" s="10" t="str">
        <f>VLOOKUP($J2288,ASBVs!$A$2:$AB$411,16,FALSE)</f>
        <v>69</v>
      </c>
      <c r="G2292" s="10" t="str">
        <f>VLOOKUP($J2288,ASBVs!$A$2:$AB$411,20,FALSE)</f>
        <v>60</v>
      </c>
      <c r="H2292" s="10" t="str">
        <f>VLOOKUP($J2288,ASBVs!$A$2:$AB$411,22,FALSE)</f>
        <v>57</v>
      </c>
      <c r="I2292" s="10" t="str">
        <f>VLOOKUP($J2288,ASBVs!$A$2:$AB$411,24,FALSE)</f>
        <v>54</v>
      </c>
      <c r="J2292" s="10" t="str">
        <f>VLOOKUP($J2288,ASBVs!$A$2:$AB$411,26,FALSE)</f>
        <v>57</v>
      </c>
    </row>
    <row r="2293" spans="2:10" ht="13.35" customHeight="1">
      <c r="B2293" s="11" t="s">
        <v>3103</v>
      </c>
      <c r="C2293" s="11" t="s">
        <v>3091</v>
      </c>
      <c r="D2293" s="11" t="s">
        <v>3104</v>
      </c>
      <c r="E2293" s="23" t="s">
        <v>2623</v>
      </c>
      <c r="F2293" s="23"/>
      <c r="G2293" s="24" t="s">
        <v>3105</v>
      </c>
      <c r="H2293" s="25"/>
      <c r="I2293" s="23" t="s">
        <v>3106</v>
      </c>
      <c r="J2293" s="23"/>
    </row>
    <row r="2294" spans="2:10" ht="13.35" customHeight="1">
      <c r="B2294" s="10" t="str">
        <f>VLOOKUP($J2288,ASBVs!$A$2:$AE$411,29,FALSE)</f>
        <v>2</v>
      </c>
      <c r="C2294" s="10" t="str">
        <f>VLOOKUP($J2288,ASBVs!$A$2:$AE$411,30,FALSE)</f>
        <v>3</v>
      </c>
      <c r="D2294" s="10" t="str">
        <f>VLOOKUP($J2288,ASBVs!$A$2:$AE$411,31,FALSE)</f>
        <v>3</v>
      </c>
      <c r="E2294" s="26" t="str">
        <f>VLOOKUP($J2288,ASBVs!$A$2:$B$411,2,FALSE)</f>
        <v xml:space="preserve">Tradie </v>
      </c>
      <c r="F2294" s="26"/>
      <c r="G2294" s="27" t="str">
        <f>VLOOKUP($J2288,ASBVs!$A$2:$AB$411,27,FALSE)</f>
        <v>138.78</v>
      </c>
      <c r="H2294" s="25"/>
      <c r="I2294" s="27" t="str">
        <f>VLOOKUP($J2288,ASBVs!$A$2:$AB$411,28,FALSE)</f>
        <v>149.00</v>
      </c>
      <c r="J2294" s="25"/>
    </row>
    <row r="2295" spans="2:10" ht="13.35" customHeight="1">
      <c r="B2295" s="28" t="s">
        <v>3107</v>
      </c>
      <c r="C2295" s="28"/>
      <c r="D2295" s="28"/>
      <c r="E2295" s="28"/>
      <c r="F2295" s="28"/>
      <c r="G2295" s="28"/>
      <c r="H2295" s="28" t="s">
        <v>3108</v>
      </c>
      <c r="I2295" s="28"/>
      <c r="J2295" s="28"/>
    </row>
    <row r="2297" spans="2:10" ht="13.35" customHeight="1">
      <c r="B2297" s="3" t="s">
        <v>3099</v>
      </c>
      <c r="C2297" s="4"/>
      <c r="D2297" s="4" t="str">
        <f>VLOOKUP($J2297,ASBVs!$A$2:$D$411,4,FALSE)</f>
        <v>220753</v>
      </c>
      <c r="E2297" s="4"/>
      <c r="F2297" s="4" t="str">
        <f>VLOOKUP($J2297,ASBVs!$A$2:$H$411,8,FALSE)</f>
        <v>Twin</v>
      </c>
      <c r="G2297" s="29"/>
      <c r="H2297" s="30"/>
      <c r="I2297" s="5" t="s">
        <v>3100</v>
      </c>
      <c r="J2297" s="6">
        <v>256</v>
      </c>
    </row>
    <row r="2298" spans="2:10" ht="13.35" customHeight="1">
      <c r="B2298" s="7" t="s">
        <v>3101</v>
      </c>
      <c r="C2298" s="19" t="str">
        <f>VLOOKUP($J2297,ASBVs!$A$2:$F$411,6,FALSE)</f>
        <v>201704</v>
      </c>
      <c r="D2298" s="20"/>
      <c r="E2298" s="20"/>
      <c r="F2298" s="7" t="s">
        <v>3102</v>
      </c>
      <c r="G2298" s="21">
        <f>VLOOKUP($J2297,ASBVs!$A$2:$G$411,7,FALSE)</f>
        <v>44685</v>
      </c>
      <c r="H2298" s="21"/>
      <c r="I2298" s="21"/>
      <c r="J2298" s="22"/>
    </row>
    <row r="2299" spans="2:10" ht="13.35" customHeight="1">
      <c r="B2299" s="8" t="s">
        <v>0</v>
      </c>
      <c r="C2299" s="9" t="s">
        <v>6</v>
      </c>
      <c r="D2299" s="9" t="s">
        <v>2667</v>
      </c>
      <c r="E2299" s="9" t="s">
        <v>2</v>
      </c>
      <c r="F2299" s="9" t="s">
        <v>1</v>
      </c>
      <c r="G2299" s="8" t="s">
        <v>3</v>
      </c>
      <c r="H2299" s="8" t="s">
        <v>4</v>
      </c>
      <c r="I2299" s="8" t="s">
        <v>5</v>
      </c>
      <c r="J2299" s="8" t="s">
        <v>7</v>
      </c>
    </row>
    <row r="2300" spans="2:10" ht="13.35" customHeight="1">
      <c r="B2300" s="10" t="str">
        <f>VLOOKUP($J2297,ASBVs!$A$2:$AE$411,9,FALSE)</f>
        <v>0.56</v>
      </c>
      <c r="C2300" s="10" t="str">
        <f>VLOOKUP($J2297,ASBVs!$A$2:$AE$411,11,FALSE)</f>
        <v>10.73</v>
      </c>
      <c r="D2300" s="10" t="str">
        <f>VLOOKUP($J2297,ASBVs!$A$2:$AE$411,13,FALSE)</f>
        <v>15.56</v>
      </c>
      <c r="E2300" s="10" t="str">
        <f>VLOOKUP($J2297,ASBVs!$A$2:$AE$411,17,FALSE)</f>
        <v>-0.98</v>
      </c>
      <c r="F2300" s="10" t="str">
        <f>VLOOKUP($J2297,ASBVs!$A$2:$AE$411,15,FALSE)</f>
        <v>2.73</v>
      </c>
      <c r="G2300" s="10" t="str">
        <f>VLOOKUP($J2297,ASBVs!$A$2:$AE$411,19,FALSE)</f>
        <v>4.66</v>
      </c>
      <c r="H2300" s="10" t="str">
        <f>VLOOKUP($J2297,ASBVs!$A$2:$AE$411,21,FALSE)</f>
        <v>-0.63</v>
      </c>
      <c r="I2300" s="10" t="str">
        <f>VLOOKUP($J2297,ASBVs!$A$2:$AE$411,23,FALSE)</f>
        <v>2.70</v>
      </c>
      <c r="J2300" s="10" t="str">
        <f>VLOOKUP($J2297,ASBVs!$A$2:$AE$411,25,FALSE)</f>
        <v>2.40</v>
      </c>
    </row>
    <row r="2301" spans="2:10" ht="13.35" customHeight="1">
      <c r="B2301" s="10" t="str">
        <f>VLOOKUP($J2297,ASBVs!$A$2:$AB$411,10,FALSE)</f>
        <v>63</v>
      </c>
      <c r="C2301" s="10" t="str">
        <f>VLOOKUP($J2297,ASBVs!$A$2:$AB$411,12,FALSE)</f>
        <v>66</v>
      </c>
      <c r="D2301" s="10" t="str">
        <f>VLOOKUP($J2297,ASBVs!$A$2:$AB$411,14,FALSE)</f>
        <v>66</v>
      </c>
      <c r="E2301" s="10" t="str">
        <f>VLOOKUP($J2297,ASBVs!$A$2:$AB$411,18,FALSE)</f>
        <v>66</v>
      </c>
      <c r="F2301" s="10" t="str">
        <f>VLOOKUP($J2297,ASBVs!$A$2:$AB$411,16,FALSE)</f>
        <v>69</v>
      </c>
      <c r="G2301" s="10" t="str">
        <f>VLOOKUP($J2297,ASBVs!$A$2:$AB$411,20,FALSE)</f>
        <v>56</v>
      </c>
      <c r="H2301" s="10" t="str">
        <f>VLOOKUP($J2297,ASBVs!$A$2:$AB$411,22,FALSE)</f>
        <v>44</v>
      </c>
      <c r="I2301" s="10" t="str">
        <f>VLOOKUP($J2297,ASBVs!$A$2:$AB$411,24,FALSE)</f>
        <v>43</v>
      </c>
      <c r="J2301" s="10" t="str">
        <f>VLOOKUP($J2297,ASBVs!$A$2:$AB$411,26,FALSE)</f>
        <v>51</v>
      </c>
    </row>
    <row r="2302" spans="2:10" ht="13.35" customHeight="1">
      <c r="B2302" s="11" t="s">
        <v>3103</v>
      </c>
      <c r="C2302" s="11" t="s">
        <v>3091</v>
      </c>
      <c r="D2302" s="11" t="s">
        <v>3104</v>
      </c>
      <c r="E2302" s="23" t="s">
        <v>2623</v>
      </c>
      <c r="F2302" s="23"/>
      <c r="G2302" s="24" t="s">
        <v>3105</v>
      </c>
      <c r="H2302" s="25"/>
      <c r="I2302" s="23" t="s">
        <v>3106</v>
      </c>
      <c r="J2302" s="23"/>
    </row>
    <row r="2303" spans="2:10" ht="13.35" customHeight="1">
      <c r="B2303" s="10" t="str">
        <f>VLOOKUP($J2297,ASBVs!$A$2:$AE$411,29,FALSE)</f>
        <v>2</v>
      </c>
      <c r="C2303" s="10" t="str">
        <f>VLOOKUP($J2297,ASBVs!$A$2:$AE$411,30,FALSE)</f>
        <v>2</v>
      </c>
      <c r="D2303" s="10" t="str">
        <f>VLOOKUP($J2297,ASBVs!$A$2:$AE$411,31,FALSE)</f>
        <v>2</v>
      </c>
      <c r="E2303" s="26" t="str">
        <f>VLOOKUP($J2297,ASBVs!$A$2:$B$411,2,FALSE)</f>
        <v xml:space="preserve">Tradie </v>
      </c>
      <c r="F2303" s="26"/>
      <c r="G2303" s="27" t="str">
        <f>VLOOKUP($J2297,ASBVs!$A$2:$AB$411,27,FALSE)</f>
        <v>140.76</v>
      </c>
      <c r="H2303" s="25"/>
      <c r="I2303" s="27" t="str">
        <f>VLOOKUP($J2297,ASBVs!$A$2:$AB$411,28,FALSE)</f>
        <v>148.68</v>
      </c>
      <c r="J2303" s="25"/>
    </row>
    <row r="2304" spans="2:10" ht="13.35" customHeight="1">
      <c r="B2304" s="28" t="s">
        <v>3107</v>
      </c>
      <c r="C2304" s="28"/>
      <c r="D2304" s="28"/>
      <c r="E2304" s="28"/>
      <c r="F2304" s="28"/>
      <c r="G2304" s="28"/>
      <c r="H2304" s="28" t="s">
        <v>3108</v>
      </c>
      <c r="I2304" s="28"/>
      <c r="J2304" s="28"/>
    </row>
    <row r="2306" spans="2:10" ht="13.35" customHeight="1">
      <c r="B2306" s="3" t="s">
        <v>3099</v>
      </c>
      <c r="C2306" s="4"/>
      <c r="D2306" s="4" t="str">
        <f>VLOOKUP($J2306,ASBVs!$A$2:$D$411,4,FALSE)</f>
        <v>220588</v>
      </c>
      <c r="E2306" s="4"/>
      <c r="F2306" s="4" t="str">
        <f>VLOOKUP($J2306,ASBVs!$A$2:$H$411,8,FALSE)</f>
        <v>Twin</v>
      </c>
      <c r="G2306" s="29"/>
      <c r="H2306" s="30"/>
      <c r="I2306" s="5" t="s">
        <v>3100</v>
      </c>
      <c r="J2306" s="6">
        <v>257</v>
      </c>
    </row>
    <row r="2307" spans="2:10" ht="13.35" customHeight="1">
      <c r="B2307" s="7" t="s">
        <v>3101</v>
      </c>
      <c r="C2307" s="19" t="str">
        <f>VLOOKUP($J2306,ASBVs!$A$2:$F$411,6,FALSE)</f>
        <v>200887</v>
      </c>
      <c r="D2307" s="20"/>
      <c r="E2307" s="20"/>
      <c r="F2307" s="7" t="s">
        <v>3102</v>
      </c>
      <c r="G2307" s="21">
        <f>VLOOKUP($J2306,ASBVs!$A$2:$G$411,7,FALSE)</f>
        <v>44683</v>
      </c>
      <c r="H2307" s="21"/>
      <c r="I2307" s="21"/>
      <c r="J2307" s="22"/>
    </row>
    <row r="2308" spans="2:10" ht="13.35" customHeight="1">
      <c r="B2308" s="8" t="s">
        <v>0</v>
      </c>
      <c r="C2308" s="9" t="s">
        <v>6</v>
      </c>
      <c r="D2308" s="9" t="s">
        <v>2667</v>
      </c>
      <c r="E2308" s="9" t="s">
        <v>2</v>
      </c>
      <c r="F2308" s="9" t="s">
        <v>1</v>
      </c>
      <c r="G2308" s="8" t="s">
        <v>3</v>
      </c>
      <c r="H2308" s="8" t="s">
        <v>4</v>
      </c>
      <c r="I2308" s="8" t="s">
        <v>5</v>
      </c>
      <c r="J2308" s="8" t="s">
        <v>7</v>
      </c>
    </row>
    <row r="2309" spans="2:10" ht="13.35" customHeight="1">
      <c r="B2309" s="10" t="str">
        <f>VLOOKUP($J2306,ASBVs!$A$2:$AE$411,9,FALSE)</f>
        <v>0.64</v>
      </c>
      <c r="C2309" s="10" t="str">
        <f>VLOOKUP($J2306,ASBVs!$A$2:$AE$411,11,FALSE)</f>
        <v>9.42</v>
      </c>
      <c r="D2309" s="10" t="str">
        <f>VLOOKUP($J2306,ASBVs!$A$2:$AE$411,13,FALSE)</f>
        <v>14.52</v>
      </c>
      <c r="E2309" s="10" t="str">
        <f>VLOOKUP($J2306,ASBVs!$A$2:$AE$411,17,FALSE)</f>
        <v>-1.08</v>
      </c>
      <c r="F2309" s="10" t="str">
        <f>VLOOKUP($J2306,ASBVs!$A$2:$AE$411,15,FALSE)</f>
        <v>2.77</v>
      </c>
      <c r="G2309" s="10" t="str">
        <f>VLOOKUP($J2306,ASBVs!$A$2:$AE$411,19,FALSE)</f>
        <v>4.41</v>
      </c>
      <c r="H2309" s="10" t="str">
        <f>VLOOKUP($J2306,ASBVs!$A$2:$AE$411,21,FALSE)</f>
        <v>-0.93</v>
      </c>
      <c r="I2309" s="10" t="str">
        <f>VLOOKUP($J2306,ASBVs!$A$2:$AE$411,23,FALSE)</f>
        <v>3.13</v>
      </c>
      <c r="J2309" s="10" t="str">
        <f>VLOOKUP($J2306,ASBVs!$A$2:$AE$411,25,FALSE)</f>
        <v>2.68</v>
      </c>
    </row>
    <row r="2310" spans="2:10" ht="13.35" customHeight="1">
      <c r="B2310" s="10" t="str">
        <f>VLOOKUP($J2306,ASBVs!$A$2:$AB$411,10,FALSE)</f>
        <v>61</v>
      </c>
      <c r="C2310" s="10" t="str">
        <f>VLOOKUP($J2306,ASBVs!$A$2:$AB$411,12,FALSE)</f>
        <v>65</v>
      </c>
      <c r="D2310" s="10" t="str">
        <f>VLOOKUP($J2306,ASBVs!$A$2:$AB$411,14,FALSE)</f>
        <v>66</v>
      </c>
      <c r="E2310" s="10" t="str">
        <f>VLOOKUP($J2306,ASBVs!$A$2:$AB$411,18,FALSE)</f>
        <v>66</v>
      </c>
      <c r="F2310" s="10" t="str">
        <f>VLOOKUP($J2306,ASBVs!$A$2:$AB$411,16,FALSE)</f>
        <v>68</v>
      </c>
      <c r="G2310" s="10" t="str">
        <f>VLOOKUP($J2306,ASBVs!$A$2:$AB$411,20,FALSE)</f>
        <v>57</v>
      </c>
      <c r="H2310" s="10" t="str">
        <f>VLOOKUP($J2306,ASBVs!$A$2:$AB$411,22,FALSE)</f>
        <v>50</v>
      </c>
      <c r="I2310" s="10" t="str">
        <f>VLOOKUP($J2306,ASBVs!$A$2:$AB$411,24,FALSE)</f>
        <v>48</v>
      </c>
      <c r="J2310" s="10" t="str">
        <f>VLOOKUP($J2306,ASBVs!$A$2:$AB$411,26,FALSE)</f>
        <v>53</v>
      </c>
    </row>
    <row r="2311" spans="2:10" ht="13.35" customHeight="1">
      <c r="B2311" s="11" t="s">
        <v>3103</v>
      </c>
      <c r="C2311" s="11" t="s">
        <v>3091</v>
      </c>
      <c r="D2311" s="11" t="s">
        <v>3104</v>
      </c>
      <c r="E2311" s="23" t="s">
        <v>2623</v>
      </c>
      <c r="F2311" s="23"/>
      <c r="G2311" s="24" t="s">
        <v>3105</v>
      </c>
      <c r="H2311" s="25"/>
      <c r="I2311" s="23" t="s">
        <v>3106</v>
      </c>
      <c r="J2311" s="23"/>
    </row>
    <row r="2312" spans="2:10" ht="13.35" customHeight="1">
      <c r="B2312" s="10" t="str">
        <f>VLOOKUP($J2306,ASBVs!$A$2:$AE$411,29,FALSE)</f>
        <v>2</v>
      </c>
      <c r="C2312" s="10" t="str">
        <f>VLOOKUP($J2306,ASBVs!$A$2:$AE$411,30,FALSE)</f>
        <v>2</v>
      </c>
      <c r="D2312" s="10" t="str">
        <f>VLOOKUP($J2306,ASBVs!$A$2:$AE$411,31,FALSE)</f>
        <v>1</v>
      </c>
      <c r="E2312" s="26" t="str">
        <f>VLOOKUP($J2306,ASBVs!$A$2:$B$411,2,FALSE)</f>
        <v xml:space="preserve">Tradie </v>
      </c>
      <c r="F2312" s="26"/>
      <c r="G2312" s="27" t="str">
        <f>VLOOKUP($J2306,ASBVs!$A$2:$AB$411,27,FALSE)</f>
        <v>137.20</v>
      </c>
      <c r="H2312" s="25"/>
      <c r="I2312" s="27" t="str">
        <f>VLOOKUP($J2306,ASBVs!$A$2:$AB$411,28,FALSE)</f>
        <v>148.36</v>
      </c>
      <c r="J2312" s="25"/>
    </row>
    <row r="2313" spans="2:10" ht="13.35" customHeight="1">
      <c r="B2313" s="28" t="s">
        <v>3107</v>
      </c>
      <c r="C2313" s="28"/>
      <c r="D2313" s="28"/>
      <c r="E2313" s="28"/>
      <c r="F2313" s="28"/>
      <c r="G2313" s="28"/>
      <c r="H2313" s="28" t="s">
        <v>3108</v>
      </c>
      <c r="I2313" s="28"/>
      <c r="J2313" s="28"/>
    </row>
    <row r="2315" spans="2:10" ht="13.35" customHeight="1">
      <c r="B2315" s="3" t="s">
        <v>3099</v>
      </c>
      <c r="C2315" s="4"/>
      <c r="D2315" s="4" t="str">
        <f>VLOOKUP($J2315,ASBVs!$A$2:$D$411,4,FALSE)</f>
        <v>220400</v>
      </c>
      <c r="E2315" s="4"/>
      <c r="F2315" s="4" t="str">
        <f>VLOOKUP($J2315,ASBVs!$A$2:$H$411,8,FALSE)</f>
        <v>Twin</v>
      </c>
      <c r="G2315" s="29" t="str">
        <f>VLOOKUP($J2315,ASBVs!$A$2:$AF$411,32,FALSE)</f>
        <v>«««««</v>
      </c>
      <c r="H2315" s="30"/>
      <c r="I2315" s="5" t="s">
        <v>3100</v>
      </c>
      <c r="J2315" s="6">
        <v>258</v>
      </c>
    </row>
    <row r="2316" spans="2:10" ht="13.35" customHeight="1">
      <c r="B2316" s="7" t="s">
        <v>3101</v>
      </c>
      <c r="C2316" s="19" t="str">
        <f>VLOOKUP($J2315,ASBVs!$A$2:$F$411,6,FALSE)</f>
        <v>210714</v>
      </c>
      <c r="D2316" s="20"/>
      <c r="E2316" s="20"/>
      <c r="F2316" s="7" t="s">
        <v>3102</v>
      </c>
      <c r="G2316" s="21">
        <f>VLOOKUP($J2315,ASBVs!$A$2:$G$411,7,FALSE)</f>
        <v>44681</v>
      </c>
      <c r="H2316" s="21"/>
      <c r="I2316" s="21"/>
      <c r="J2316" s="22"/>
    </row>
    <row r="2317" spans="2:10" ht="13.35" customHeight="1">
      <c r="B2317" s="8" t="s">
        <v>0</v>
      </c>
      <c r="C2317" s="9" t="s">
        <v>6</v>
      </c>
      <c r="D2317" s="9" t="s">
        <v>2667</v>
      </c>
      <c r="E2317" s="9" t="s">
        <v>2</v>
      </c>
      <c r="F2317" s="9" t="s">
        <v>1</v>
      </c>
      <c r="G2317" s="8" t="s">
        <v>3</v>
      </c>
      <c r="H2317" s="8" t="s">
        <v>4</v>
      </c>
      <c r="I2317" s="8" t="s">
        <v>5</v>
      </c>
      <c r="J2317" s="8" t="s">
        <v>7</v>
      </c>
    </row>
    <row r="2318" spans="2:10" ht="13.35" customHeight="1">
      <c r="B2318" s="10" t="str">
        <f>VLOOKUP($J2315,ASBVs!$A$2:$AE$411,9,FALSE)</f>
        <v>0.47</v>
      </c>
      <c r="C2318" s="10" t="str">
        <f>VLOOKUP($J2315,ASBVs!$A$2:$AE$411,11,FALSE)</f>
        <v>10.76</v>
      </c>
      <c r="D2318" s="10" t="str">
        <f>VLOOKUP($J2315,ASBVs!$A$2:$AE$411,13,FALSE)</f>
        <v>16.08</v>
      </c>
      <c r="E2318" s="10" t="str">
        <f>VLOOKUP($J2315,ASBVs!$A$2:$AE$411,17,FALSE)</f>
        <v>0.45</v>
      </c>
      <c r="F2318" s="10" t="str">
        <f>VLOOKUP($J2315,ASBVs!$A$2:$AE$411,15,FALSE)</f>
        <v>2.72</v>
      </c>
      <c r="G2318" s="10" t="str">
        <f>VLOOKUP($J2315,ASBVs!$A$2:$AE$411,19,FALSE)</f>
        <v>2.56</v>
      </c>
      <c r="H2318" s="10" t="str">
        <f>VLOOKUP($J2315,ASBVs!$A$2:$AE$411,21,FALSE)</f>
        <v>0.28</v>
      </c>
      <c r="I2318" s="10" t="str">
        <f>VLOOKUP($J2315,ASBVs!$A$2:$AE$411,23,FALSE)</f>
        <v>-0.10</v>
      </c>
      <c r="J2318" s="10" t="str">
        <f>VLOOKUP($J2315,ASBVs!$A$2:$AE$411,25,FALSE)</f>
        <v>2.47</v>
      </c>
    </row>
    <row r="2319" spans="2:10" ht="13.35" customHeight="1">
      <c r="B2319" s="10" t="str">
        <f>VLOOKUP($J2315,ASBVs!$A$2:$AB$411,10,FALSE)</f>
        <v>62</v>
      </c>
      <c r="C2319" s="10" t="str">
        <f>VLOOKUP($J2315,ASBVs!$A$2:$AB$411,12,FALSE)</f>
        <v>66</v>
      </c>
      <c r="D2319" s="10" t="str">
        <f>VLOOKUP($J2315,ASBVs!$A$2:$AB$411,14,FALSE)</f>
        <v>66</v>
      </c>
      <c r="E2319" s="10" t="str">
        <f>VLOOKUP($J2315,ASBVs!$A$2:$AB$411,18,FALSE)</f>
        <v>66</v>
      </c>
      <c r="F2319" s="10" t="str">
        <f>VLOOKUP($J2315,ASBVs!$A$2:$AB$411,16,FALSE)</f>
        <v>68</v>
      </c>
      <c r="G2319" s="10" t="str">
        <f>VLOOKUP($J2315,ASBVs!$A$2:$AB$411,20,FALSE)</f>
        <v>57</v>
      </c>
      <c r="H2319" s="10" t="str">
        <f>VLOOKUP($J2315,ASBVs!$A$2:$AB$411,22,FALSE)</f>
        <v>48</v>
      </c>
      <c r="I2319" s="10" t="str">
        <f>VLOOKUP($J2315,ASBVs!$A$2:$AB$411,24,FALSE)</f>
        <v>48</v>
      </c>
      <c r="J2319" s="10" t="str">
        <f>VLOOKUP($J2315,ASBVs!$A$2:$AB$411,26,FALSE)</f>
        <v>53</v>
      </c>
    </row>
    <row r="2320" spans="2:10" ht="13.35" customHeight="1">
      <c r="B2320" s="11" t="s">
        <v>3103</v>
      </c>
      <c r="C2320" s="11" t="s">
        <v>3091</v>
      </c>
      <c r="D2320" s="11" t="s">
        <v>3104</v>
      </c>
      <c r="E2320" s="23" t="s">
        <v>2623</v>
      </c>
      <c r="F2320" s="23"/>
      <c r="G2320" s="24" t="s">
        <v>3105</v>
      </c>
      <c r="H2320" s="25"/>
      <c r="I2320" s="23" t="s">
        <v>3106</v>
      </c>
      <c r="J2320" s="23"/>
    </row>
    <row r="2321" spans="2:10" ht="13.35" customHeight="1">
      <c r="B2321" s="10" t="str">
        <f>VLOOKUP($J2315,ASBVs!$A$2:$AE$411,29,FALSE)</f>
        <v>2</v>
      </c>
      <c r="C2321" s="10" t="str">
        <f>VLOOKUP($J2315,ASBVs!$A$2:$AE$411,30,FALSE)</f>
        <v>2</v>
      </c>
      <c r="D2321" s="10" t="str">
        <f>VLOOKUP($J2315,ASBVs!$A$2:$AE$411,31,FALSE)</f>
        <v>3</v>
      </c>
      <c r="E2321" s="26" t="str">
        <f>VLOOKUP($J2315,ASBVs!$A$2:$B$411,2,FALSE)</f>
        <v xml:space="preserve">Tradie </v>
      </c>
      <c r="F2321" s="26"/>
      <c r="G2321" s="27" t="str">
        <f>VLOOKUP($J2315,ASBVs!$A$2:$AB$411,27,FALSE)</f>
        <v>150.33</v>
      </c>
      <c r="H2321" s="25"/>
      <c r="I2321" s="27" t="str">
        <f>VLOOKUP($J2315,ASBVs!$A$2:$AB$411,28,FALSE)</f>
        <v>148.22</v>
      </c>
      <c r="J2321" s="25"/>
    </row>
    <row r="2322" spans="2:10" ht="13.35" customHeight="1">
      <c r="B2322" s="28" t="s">
        <v>3107</v>
      </c>
      <c r="C2322" s="28"/>
      <c r="D2322" s="28"/>
      <c r="E2322" s="28"/>
      <c r="F2322" s="28"/>
      <c r="G2322" s="28"/>
      <c r="H2322" s="28" t="s">
        <v>3108</v>
      </c>
      <c r="I2322" s="28"/>
      <c r="J2322" s="28"/>
    </row>
    <row r="2324" spans="2:10" ht="13.35" customHeight="1">
      <c r="B2324" s="3" t="s">
        <v>3099</v>
      </c>
      <c r="C2324" s="4"/>
      <c r="D2324" s="4" t="str">
        <f>VLOOKUP($J2324,ASBVs!$A$2:$D$411,4,FALSE)</f>
        <v>220586</v>
      </c>
      <c r="E2324" s="4"/>
      <c r="F2324" s="4" t="str">
        <f>VLOOKUP($J2324,ASBVs!$A$2:$H$411,8,FALSE)</f>
        <v>Single</v>
      </c>
      <c r="G2324" s="29"/>
      <c r="H2324" s="30"/>
      <c r="I2324" s="5" t="s">
        <v>3100</v>
      </c>
      <c r="J2324" s="6">
        <v>259</v>
      </c>
    </row>
    <row r="2325" spans="2:10" ht="13.35" customHeight="1">
      <c r="B2325" s="7" t="s">
        <v>3101</v>
      </c>
      <c r="C2325" s="19" t="str">
        <f>VLOOKUP($J2324,ASBVs!$A$2:$F$411,6,FALSE)</f>
        <v>201704</v>
      </c>
      <c r="D2325" s="20"/>
      <c r="E2325" s="20"/>
      <c r="F2325" s="7" t="s">
        <v>3102</v>
      </c>
      <c r="G2325" s="21">
        <f>VLOOKUP($J2324,ASBVs!$A$2:$G$411,7,FALSE)</f>
        <v>44683</v>
      </c>
      <c r="H2325" s="21"/>
      <c r="I2325" s="21"/>
      <c r="J2325" s="22"/>
    </row>
    <row r="2326" spans="2:10" ht="13.35" customHeight="1">
      <c r="B2326" s="8" t="s">
        <v>0</v>
      </c>
      <c r="C2326" s="9" t="s">
        <v>6</v>
      </c>
      <c r="D2326" s="9" t="s">
        <v>2667</v>
      </c>
      <c r="E2326" s="9" t="s">
        <v>2</v>
      </c>
      <c r="F2326" s="9" t="s">
        <v>1</v>
      </c>
      <c r="G2326" s="8" t="s">
        <v>3</v>
      </c>
      <c r="H2326" s="8" t="s">
        <v>4</v>
      </c>
      <c r="I2326" s="8" t="s">
        <v>5</v>
      </c>
      <c r="J2326" s="8" t="s">
        <v>7</v>
      </c>
    </row>
    <row r="2327" spans="2:10" ht="13.35" customHeight="1">
      <c r="B2327" s="10" t="str">
        <f>VLOOKUP($J2324,ASBVs!$A$2:$AE$411,9,FALSE)</f>
        <v>0.59</v>
      </c>
      <c r="C2327" s="10" t="str">
        <f>VLOOKUP($J2324,ASBVs!$A$2:$AE$411,11,FALSE)</f>
        <v>11.62</v>
      </c>
      <c r="D2327" s="10" t="str">
        <f>VLOOKUP($J2324,ASBVs!$A$2:$AE$411,13,FALSE)</f>
        <v>16.30</v>
      </c>
      <c r="E2327" s="10" t="str">
        <f>VLOOKUP($J2324,ASBVs!$A$2:$AE$411,17,FALSE)</f>
        <v>-0.79</v>
      </c>
      <c r="F2327" s="10" t="str">
        <f>VLOOKUP($J2324,ASBVs!$A$2:$AE$411,15,FALSE)</f>
        <v>2.46</v>
      </c>
      <c r="G2327" s="10" t="str">
        <f>VLOOKUP($J2324,ASBVs!$A$2:$AE$411,19,FALSE)</f>
        <v>4.55</v>
      </c>
      <c r="H2327" s="10" t="str">
        <f>VLOOKUP($J2324,ASBVs!$A$2:$AE$411,21,FALSE)</f>
        <v>-0.49</v>
      </c>
      <c r="I2327" s="10" t="str">
        <f>VLOOKUP($J2324,ASBVs!$A$2:$AE$411,23,FALSE)</f>
        <v>3.80</v>
      </c>
      <c r="J2327" s="10" t="str">
        <f>VLOOKUP($J2324,ASBVs!$A$2:$AE$411,25,FALSE)</f>
        <v>2.34</v>
      </c>
    </row>
    <row r="2328" spans="2:10" ht="13.35" customHeight="1">
      <c r="B2328" s="10" t="str">
        <f>VLOOKUP($J2324,ASBVs!$A$2:$AB$411,10,FALSE)</f>
        <v>63</v>
      </c>
      <c r="C2328" s="10" t="str">
        <f>VLOOKUP($J2324,ASBVs!$A$2:$AB$411,12,FALSE)</f>
        <v>66</v>
      </c>
      <c r="D2328" s="10" t="str">
        <f>VLOOKUP($J2324,ASBVs!$A$2:$AB$411,14,FALSE)</f>
        <v>66</v>
      </c>
      <c r="E2328" s="10" t="str">
        <f>VLOOKUP($J2324,ASBVs!$A$2:$AB$411,18,FALSE)</f>
        <v>66</v>
      </c>
      <c r="F2328" s="10" t="str">
        <f>VLOOKUP($J2324,ASBVs!$A$2:$AB$411,16,FALSE)</f>
        <v>69</v>
      </c>
      <c r="G2328" s="10" t="str">
        <f>VLOOKUP($J2324,ASBVs!$A$2:$AB$411,20,FALSE)</f>
        <v>56</v>
      </c>
      <c r="H2328" s="10" t="str">
        <f>VLOOKUP($J2324,ASBVs!$A$2:$AB$411,22,FALSE)</f>
        <v>42</v>
      </c>
      <c r="I2328" s="10" t="str">
        <f>VLOOKUP($J2324,ASBVs!$A$2:$AB$411,24,FALSE)</f>
        <v>42</v>
      </c>
      <c r="J2328" s="10" t="str">
        <f>VLOOKUP($J2324,ASBVs!$A$2:$AB$411,26,FALSE)</f>
        <v>51</v>
      </c>
    </row>
    <row r="2329" spans="2:10" ht="13.35" customHeight="1">
      <c r="B2329" s="11" t="s">
        <v>3103</v>
      </c>
      <c r="C2329" s="11" t="s">
        <v>3091</v>
      </c>
      <c r="D2329" s="11" t="s">
        <v>3104</v>
      </c>
      <c r="E2329" s="23" t="s">
        <v>2623</v>
      </c>
      <c r="F2329" s="23"/>
      <c r="G2329" s="24" t="s">
        <v>3105</v>
      </c>
      <c r="H2329" s="25"/>
      <c r="I2329" s="23" t="s">
        <v>3106</v>
      </c>
      <c r="J2329" s="23"/>
    </row>
    <row r="2330" spans="2:10" ht="13.35" customHeight="1">
      <c r="B2330" s="10" t="str">
        <f>VLOOKUP($J2324,ASBVs!$A$2:$AE$411,29,FALSE)</f>
        <v>2</v>
      </c>
      <c r="C2330" s="10" t="str">
        <f>VLOOKUP($J2324,ASBVs!$A$2:$AE$411,30,FALSE)</f>
        <v>1</v>
      </c>
      <c r="D2330" s="10" t="str">
        <f>VLOOKUP($J2324,ASBVs!$A$2:$AE$411,31,FALSE)</f>
        <v>2</v>
      </c>
      <c r="E2330" s="26" t="str">
        <f>VLOOKUP($J2324,ASBVs!$A$2:$B$411,2,FALSE)</f>
        <v xml:space="preserve">Tradie </v>
      </c>
      <c r="F2330" s="26"/>
      <c r="G2330" s="27" t="str">
        <f>VLOOKUP($J2324,ASBVs!$A$2:$AB$411,27,FALSE)</f>
        <v>141.49</v>
      </c>
      <c r="H2330" s="25"/>
      <c r="I2330" s="27" t="str">
        <f>VLOOKUP($J2324,ASBVs!$A$2:$AB$411,28,FALSE)</f>
        <v>147.89</v>
      </c>
      <c r="J2330" s="25"/>
    </row>
    <row r="2331" spans="2:10" ht="13.35" customHeight="1">
      <c r="B2331" s="28" t="s">
        <v>3107</v>
      </c>
      <c r="C2331" s="28"/>
      <c r="D2331" s="28"/>
      <c r="E2331" s="28"/>
      <c r="F2331" s="28"/>
      <c r="G2331" s="28"/>
      <c r="H2331" s="28" t="s">
        <v>3108</v>
      </c>
      <c r="I2331" s="28"/>
      <c r="J2331" s="28"/>
    </row>
    <row r="2333" spans="2:10" ht="13.35" customHeight="1">
      <c r="B2333" s="3" t="s">
        <v>3099</v>
      </c>
      <c r="C2333" s="4"/>
      <c r="D2333" s="4" t="str">
        <f>VLOOKUP($J2333,ASBVs!$A$2:$D$411,4,FALSE)</f>
        <v>220324</v>
      </c>
      <c r="E2333" s="4"/>
      <c r="F2333" s="4" t="str">
        <f>VLOOKUP($J2333,ASBVs!$A$2:$H$411,8,FALSE)</f>
        <v>Triplet</v>
      </c>
      <c r="G2333" s="29" t="str">
        <f>VLOOKUP($J2333,ASBVs!$A$2:$AF$411,32,FALSE)</f>
        <v xml:space="preserve"> </v>
      </c>
      <c r="H2333" s="30"/>
      <c r="I2333" s="5" t="s">
        <v>3100</v>
      </c>
      <c r="J2333" s="6">
        <v>260</v>
      </c>
    </row>
    <row r="2334" spans="2:10" ht="13.35" customHeight="1">
      <c r="B2334" s="7" t="s">
        <v>3101</v>
      </c>
      <c r="C2334" s="19" t="str">
        <f>VLOOKUP($J2333,ASBVs!$A$2:$F$411,6,FALSE)</f>
        <v>210037</v>
      </c>
      <c r="D2334" s="20"/>
      <c r="E2334" s="20"/>
      <c r="F2334" s="7" t="s">
        <v>3102</v>
      </c>
      <c r="G2334" s="21">
        <f>VLOOKUP($J2333,ASBVs!$A$2:$G$411,7,FALSE)</f>
        <v>44679</v>
      </c>
      <c r="H2334" s="21"/>
      <c r="I2334" s="21"/>
      <c r="J2334" s="22"/>
    </row>
    <row r="2335" spans="2:10" ht="13.35" customHeight="1">
      <c r="B2335" s="8" t="s">
        <v>0</v>
      </c>
      <c r="C2335" s="9" t="s">
        <v>6</v>
      </c>
      <c r="D2335" s="9" t="s">
        <v>2667</v>
      </c>
      <c r="E2335" s="9" t="s">
        <v>2</v>
      </c>
      <c r="F2335" s="9" t="s">
        <v>1</v>
      </c>
      <c r="G2335" s="8" t="s">
        <v>3</v>
      </c>
      <c r="H2335" s="8" t="s">
        <v>4</v>
      </c>
      <c r="I2335" s="8" t="s">
        <v>5</v>
      </c>
      <c r="J2335" s="8" t="s">
        <v>7</v>
      </c>
    </row>
    <row r="2336" spans="2:10" ht="13.35" customHeight="1">
      <c r="B2336" s="10" t="str">
        <f>VLOOKUP($J2333,ASBVs!$A$2:$AE$411,9,FALSE)</f>
        <v>0.35</v>
      </c>
      <c r="C2336" s="10" t="str">
        <f>VLOOKUP($J2333,ASBVs!$A$2:$AE$411,11,FALSE)</f>
        <v>9.07</v>
      </c>
      <c r="D2336" s="10" t="str">
        <f>VLOOKUP($J2333,ASBVs!$A$2:$AE$411,13,FALSE)</f>
        <v>14.07</v>
      </c>
      <c r="E2336" s="10" t="str">
        <f>VLOOKUP($J2333,ASBVs!$A$2:$AE$411,17,FALSE)</f>
        <v>-0.47</v>
      </c>
      <c r="F2336" s="10" t="str">
        <f>VLOOKUP($J2333,ASBVs!$A$2:$AE$411,15,FALSE)</f>
        <v>3.10</v>
      </c>
      <c r="G2336" s="10" t="str">
        <f>VLOOKUP($J2333,ASBVs!$A$2:$AE$411,19,FALSE)</f>
        <v>3.86</v>
      </c>
      <c r="H2336" s="10" t="str">
        <f>VLOOKUP($J2333,ASBVs!$A$2:$AE$411,21,FALSE)</f>
        <v>-0.45</v>
      </c>
      <c r="I2336" s="10" t="str">
        <f>VLOOKUP($J2333,ASBVs!$A$2:$AE$411,23,FALSE)</f>
        <v>1.24</v>
      </c>
      <c r="J2336" s="10" t="str">
        <f>VLOOKUP($J2333,ASBVs!$A$2:$AE$411,25,FALSE)</f>
        <v>2.94</v>
      </c>
    </row>
    <row r="2337" spans="2:10" ht="13.35" customHeight="1">
      <c r="B2337" s="10" t="str">
        <f>VLOOKUP($J2333,ASBVs!$A$2:$AB$411,10,FALSE)</f>
        <v>60</v>
      </c>
      <c r="C2337" s="10" t="str">
        <f>VLOOKUP($J2333,ASBVs!$A$2:$AB$411,12,FALSE)</f>
        <v>65</v>
      </c>
      <c r="D2337" s="10" t="str">
        <f>VLOOKUP($J2333,ASBVs!$A$2:$AB$411,14,FALSE)</f>
        <v>65</v>
      </c>
      <c r="E2337" s="10" t="str">
        <f>VLOOKUP($J2333,ASBVs!$A$2:$AB$411,18,FALSE)</f>
        <v>66</v>
      </c>
      <c r="F2337" s="10" t="str">
        <f>VLOOKUP($J2333,ASBVs!$A$2:$AB$411,16,FALSE)</f>
        <v>68</v>
      </c>
      <c r="G2337" s="10" t="str">
        <f>VLOOKUP($J2333,ASBVs!$A$2:$AB$411,20,FALSE)</f>
        <v>55</v>
      </c>
      <c r="H2337" s="10" t="str">
        <f>VLOOKUP($J2333,ASBVs!$A$2:$AB$411,22,FALSE)</f>
        <v>46</v>
      </c>
      <c r="I2337" s="10" t="str">
        <f>VLOOKUP($J2333,ASBVs!$A$2:$AB$411,24,FALSE)</f>
        <v>46</v>
      </c>
      <c r="J2337" s="10" t="str">
        <f>VLOOKUP($J2333,ASBVs!$A$2:$AB$411,26,FALSE)</f>
        <v>52</v>
      </c>
    </row>
    <row r="2338" spans="2:10" ht="13.35" customHeight="1">
      <c r="B2338" s="11" t="s">
        <v>3103</v>
      </c>
      <c r="C2338" s="11" t="s">
        <v>3091</v>
      </c>
      <c r="D2338" s="11" t="s">
        <v>3104</v>
      </c>
      <c r="E2338" s="23" t="s">
        <v>2623</v>
      </c>
      <c r="F2338" s="23"/>
      <c r="G2338" s="24" t="s">
        <v>3105</v>
      </c>
      <c r="H2338" s="25"/>
      <c r="I2338" s="23" t="s">
        <v>3106</v>
      </c>
      <c r="J2338" s="23"/>
    </row>
    <row r="2339" spans="2:10" ht="13.35" customHeight="1">
      <c r="B2339" s="10" t="str">
        <f>VLOOKUP($J2333,ASBVs!$A$2:$AE$411,29,FALSE)</f>
        <v>1</v>
      </c>
      <c r="C2339" s="10" t="str">
        <f>VLOOKUP($J2333,ASBVs!$A$2:$AE$411,30,FALSE)</f>
        <v>1</v>
      </c>
      <c r="D2339" s="10" t="str">
        <f>VLOOKUP($J2333,ASBVs!$A$2:$AE$411,31,FALSE)</f>
        <v>2</v>
      </c>
      <c r="E2339" s="26" t="str">
        <f>VLOOKUP($J2333,ASBVs!$A$2:$B$411,2,FALSE)</f>
        <v xml:space="preserve">Tradie </v>
      </c>
      <c r="F2339" s="26"/>
      <c r="G2339" s="27" t="str">
        <f>VLOOKUP($J2333,ASBVs!$A$2:$AB$411,27,FALSE)</f>
        <v>141.91</v>
      </c>
      <c r="H2339" s="25"/>
      <c r="I2339" s="27" t="str">
        <f>VLOOKUP($J2333,ASBVs!$A$2:$AB$411,28,FALSE)</f>
        <v>147.69</v>
      </c>
      <c r="J2339" s="25"/>
    </row>
    <row r="2340" spans="2:10" ht="13.35" customHeight="1">
      <c r="B2340" s="28" t="s">
        <v>3107</v>
      </c>
      <c r="C2340" s="28"/>
      <c r="D2340" s="28"/>
      <c r="E2340" s="28"/>
      <c r="F2340" s="28"/>
      <c r="G2340" s="28"/>
      <c r="H2340" s="28" t="s">
        <v>3108</v>
      </c>
      <c r="I2340" s="28"/>
      <c r="J2340" s="28"/>
    </row>
    <row r="2342" spans="2:10" ht="13.35" customHeight="1">
      <c r="B2342" s="3" t="s">
        <v>3099</v>
      </c>
      <c r="C2342" s="4"/>
      <c r="D2342" s="4" t="str">
        <f>VLOOKUP($J2342,ASBVs!$A$2:$D$411,4,FALSE)</f>
        <v>221001</v>
      </c>
      <c r="E2342" s="4"/>
      <c r="F2342" s="4" t="str">
        <f>VLOOKUP($J2342,ASBVs!$A$2:$H$411,8,FALSE)</f>
        <v>Twin</v>
      </c>
      <c r="G2342" s="29"/>
      <c r="H2342" s="30"/>
      <c r="I2342" s="5" t="s">
        <v>3100</v>
      </c>
      <c r="J2342" s="6">
        <v>261</v>
      </c>
    </row>
    <row r="2343" spans="2:10" ht="13.35" customHeight="1">
      <c r="B2343" s="7" t="s">
        <v>3101</v>
      </c>
      <c r="C2343" s="19" t="str">
        <f>VLOOKUP($J2342,ASBVs!$A$2:$F$411,6,FALSE)</f>
        <v>201704</v>
      </c>
      <c r="D2343" s="20"/>
      <c r="E2343" s="20"/>
      <c r="F2343" s="7" t="s">
        <v>3102</v>
      </c>
      <c r="G2343" s="21">
        <f>VLOOKUP($J2342,ASBVs!$A$2:$G$411,7,FALSE)</f>
        <v>44698</v>
      </c>
      <c r="H2343" s="21"/>
      <c r="I2343" s="21"/>
      <c r="J2343" s="22"/>
    </row>
    <row r="2344" spans="2:10" ht="13.35" customHeight="1">
      <c r="B2344" s="8" t="s">
        <v>0</v>
      </c>
      <c r="C2344" s="9" t="s">
        <v>6</v>
      </c>
      <c r="D2344" s="9" t="s">
        <v>2667</v>
      </c>
      <c r="E2344" s="9" t="s">
        <v>2</v>
      </c>
      <c r="F2344" s="9" t="s">
        <v>1</v>
      </c>
      <c r="G2344" s="8" t="s">
        <v>3</v>
      </c>
      <c r="H2344" s="8" t="s">
        <v>4</v>
      </c>
      <c r="I2344" s="8" t="s">
        <v>5</v>
      </c>
      <c r="J2344" s="8" t="s">
        <v>7</v>
      </c>
    </row>
    <row r="2345" spans="2:10" ht="13.35" customHeight="1">
      <c r="B2345" s="10" t="str">
        <f>VLOOKUP($J2342,ASBVs!$A$2:$AE$411,9,FALSE)</f>
        <v>0.51</v>
      </c>
      <c r="C2345" s="10" t="str">
        <f>VLOOKUP($J2342,ASBVs!$A$2:$AE$411,11,FALSE)</f>
        <v>9.78</v>
      </c>
      <c r="D2345" s="10" t="str">
        <f>VLOOKUP($J2342,ASBVs!$A$2:$AE$411,13,FALSE)</f>
        <v>14.23</v>
      </c>
      <c r="E2345" s="10" t="str">
        <f>VLOOKUP($J2342,ASBVs!$A$2:$AE$411,17,FALSE)</f>
        <v>-0.51</v>
      </c>
      <c r="F2345" s="10" t="str">
        <f>VLOOKUP($J2342,ASBVs!$A$2:$AE$411,15,FALSE)</f>
        <v>2.94</v>
      </c>
      <c r="G2345" s="10" t="str">
        <f>VLOOKUP($J2342,ASBVs!$A$2:$AE$411,19,FALSE)</f>
        <v>4.14</v>
      </c>
      <c r="H2345" s="10" t="str">
        <f>VLOOKUP($J2342,ASBVs!$A$2:$AE$411,21,FALSE)</f>
        <v>-0.52</v>
      </c>
      <c r="I2345" s="10" t="str">
        <f>VLOOKUP($J2342,ASBVs!$A$2:$AE$411,23,FALSE)</f>
        <v>2.19</v>
      </c>
      <c r="J2345" s="10" t="str">
        <f>VLOOKUP($J2342,ASBVs!$A$2:$AE$411,25,FALSE)</f>
        <v>2.34</v>
      </c>
    </row>
    <row r="2346" spans="2:10" ht="13.35" customHeight="1">
      <c r="B2346" s="10" t="str">
        <f>VLOOKUP($J2342,ASBVs!$A$2:$AB$411,10,FALSE)</f>
        <v>63</v>
      </c>
      <c r="C2346" s="10" t="str">
        <f>VLOOKUP($J2342,ASBVs!$A$2:$AB$411,12,FALSE)</f>
        <v>65</v>
      </c>
      <c r="D2346" s="10" t="str">
        <f>VLOOKUP($J2342,ASBVs!$A$2:$AB$411,14,FALSE)</f>
        <v>63</v>
      </c>
      <c r="E2346" s="10" t="str">
        <f>VLOOKUP($J2342,ASBVs!$A$2:$AB$411,18,FALSE)</f>
        <v>65</v>
      </c>
      <c r="F2346" s="10" t="str">
        <f>VLOOKUP($J2342,ASBVs!$A$2:$AB$411,16,FALSE)</f>
        <v>67</v>
      </c>
      <c r="G2346" s="10" t="str">
        <f>VLOOKUP($J2342,ASBVs!$A$2:$AB$411,20,FALSE)</f>
        <v>57</v>
      </c>
      <c r="H2346" s="10" t="str">
        <f>VLOOKUP($J2342,ASBVs!$A$2:$AB$411,22,FALSE)</f>
        <v>43</v>
      </c>
      <c r="I2346" s="10" t="str">
        <f>VLOOKUP($J2342,ASBVs!$A$2:$AB$411,24,FALSE)</f>
        <v>42</v>
      </c>
      <c r="J2346" s="10" t="str">
        <f>VLOOKUP($J2342,ASBVs!$A$2:$AB$411,26,FALSE)</f>
        <v>49</v>
      </c>
    </row>
    <row r="2347" spans="2:10" ht="13.35" customHeight="1">
      <c r="B2347" s="11" t="s">
        <v>3103</v>
      </c>
      <c r="C2347" s="11" t="s">
        <v>3091</v>
      </c>
      <c r="D2347" s="11" t="s">
        <v>3104</v>
      </c>
      <c r="E2347" s="23" t="s">
        <v>2623</v>
      </c>
      <c r="F2347" s="23"/>
      <c r="G2347" s="24" t="s">
        <v>3105</v>
      </c>
      <c r="H2347" s="25"/>
      <c r="I2347" s="23" t="s">
        <v>3106</v>
      </c>
      <c r="J2347" s="23"/>
    </row>
    <row r="2348" spans="2:10" ht="13.35" customHeight="1">
      <c r="B2348" s="10" t="str">
        <f>VLOOKUP($J2342,ASBVs!$A$2:$AE$411,29,FALSE)</f>
        <v>2</v>
      </c>
      <c r="C2348" s="10" t="str">
        <f>VLOOKUP($J2342,ASBVs!$A$2:$AE$411,30,FALSE)</f>
        <v>3</v>
      </c>
      <c r="D2348" s="10" t="str">
        <f>VLOOKUP($J2342,ASBVs!$A$2:$AE$411,31,FALSE)</f>
        <v>2</v>
      </c>
      <c r="E2348" s="26" t="str">
        <f>VLOOKUP($J2342,ASBVs!$A$2:$B$411,2,FALSE)</f>
        <v xml:space="preserve">Tradie </v>
      </c>
      <c r="F2348" s="26"/>
      <c r="G2348" s="27" t="str">
        <f>VLOOKUP($J2342,ASBVs!$A$2:$AB$411,27,FALSE)</f>
        <v>140.03</v>
      </c>
      <c r="H2348" s="25"/>
      <c r="I2348" s="27" t="str">
        <f>VLOOKUP($J2342,ASBVs!$A$2:$AB$411,28,FALSE)</f>
        <v>146.71</v>
      </c>
      <c r="J2348" s="25"/>
    </row>
    <row r="2349" spans="2:10" ht="13.35" customHeight="1">
      <c r="B2349" s="28" t="s">
        <v>3107</v>
      </c>
      <c r="C2349" s="28"/>
      <c r="D2349" s="28"/>
      <c r="E2349" s="28"/>
      <c r="F2349" s="28"/>
      <c r="G2349" s="28"/>
      <c r="H2349" s="28" t="s">
        <v>3108</v>
      </c>
      <c r="I2349" s="28"/>
      <c r="J2349" s="28"/>
    </row>
    <row r="2351" spans="2:10" ht="13.35" customHeight="1">
      <c r="B2351" s="3" t="s">
        <v>3099</v>
      </c>
      <c r="C2351" s="4"/>
      <c r="D2351" s="4" t="str">
        <f>VLOOKUP($J2351,ASBVs!$A$2:$D$411,4,FALSE)</f>
        <v>220079</v>
      </c>
      <c r="E2351" s="4"/>
      <c r="F2351" s="4" t="str">
        <f>VLOOKUP($J2351,ASBVs!$A$2:$H$411,8,FALSE)</f>
        <v>Twin</v>
      </c>
      <c r="G2351" s="29"/>
      <c r="H2351" s="30"/>
      <c r="I2351" s="5" t="s">
        <v>3100</v>
      </c>
      <c r="J2351" s="6">
        <v>262</v>
      </c>
    </row>
    <row r="2352" spans="2:10" ht="13.35" customHeight="1">
      <c r="B2352" s="7" t="s">
        <v>3101</v>
      </c>
      <c r="C2352" s="19" t="str">
        <f>VLOOKUP($J2351,ASBVs!$A$2:$F$411,6,FALSE)</f>
        <v>200033</v>
      </c>
      <c r="D2352" s="20"/>
      <c r="E2352" s="20"/>
      <c r="F2352" s="7" t="s">
        <v>3102</v>
      </c>
      <c r="G2352" s="21">
        <f>VLOOKUP($J2351,ASBVs!$A$2:$G$411,7,FALSE)</f>
        <v>44676</v>
      </c>
      <c r="H2352" s="21"/>
      <c r="I2352" s="21"/>
      <c r="J2352" s="22"/>
    </row>
    <row r="2353" spans="2:10" ht="13.35" customHeight="1">
      <c r="B2353" s="8" t="s">
        <v>0</v>
      </c>
      <c r="C2353" s="9" t="s">
        <v>6</v>
      </c>
      <c r="D2353" s="9" t="s">
        <v>2667</v>
      </c>
      <c r="E2353" s="9" t="s">
        <v>2</v>
      </c>
      <c r="F2353" s="9" t="s">
        <v>1</v>
      </c>
      <c r="G2353" s="8" t="s">
        <v>3</v>
      </c>
      <c r="H2353" s="8" t="s">
        <v>4</v>
      </c>
      <c r="I2353" s="8" t="s">
        <v>5</v>
      </c>
      <c r="J2353" s="8" t="s">
        <v>7</v>
      </c>
    </row>
    <row r="2354" spans="2:10" ht="13.35" customHeight="1">
      <c r="B2354" s="10" t="str">
        <f>VLOOKUP($J2351,ASBVs!$A$2:$AE$411,9,FALSE)</f>
        <v>0.40</v>
      </c>
      <c r="C2354" s="10" t="str">
        <f>VLOOKUP($J2351,ASBVs!$A$2:$AE$411,11,FALSE)</f>
        <v>9.93</v>
      </c>
      <c r="D2354" s="10" t="str">
        <f>VLOOKUP($J2351,ASBVs!$A$2:$AE$411,13,FALSE)</f>
        <v>14.66</v>
      </c>
      <c r="E2354" s="10" t="str">
        <f>VLOOKUP($J2351,ASBVs!$A$2:$AE$411,17,FALSE)</f>
        <v>0.14</v>
      </c>
      <c r="F2354" s="10" t="str">
        <f>VLOOKUP($J2351,ASBVs!$A$2:$AE$411,15,FALSE)</f>
        <v>2.73</v>
      </c>
      <c r="G2354" s="10" t="str">
        <f>VLOOKUP($J2351,ASBVs!$A$2:$AE$411,19,FALSE)</f>
        <v>3.19</v>
      </c>
      <c r="H2354" s="10" t="str">
        <f>VLOOKUP($J2351,ASBVs!$A$2:$AE$411,21,FALSE)</f>
        <v>-0.72</v>
      </c>
      <c r="I2354" s="10" t="str">
        <f>VLOOKUP($J2351,ASBVs!$A$2:$AE$411,23,FALSE)</f>
        <v>3.17</v>
      </c>
      <c r="J2354" s="10" t="str">
        <f>VLOOKUP($J2351,ASBVs!$A$2:$AE$411,25,FALSE)</f>
        <v>2.40</v>
      </c>
    </row>
    <row r="2355" spans="2:10" ht="13.35" customHeight="1">
      <c r="B2355" s="10" t="str">
        <f>VLOOKUP($J2351,ASBVs!$A$2:$AB$411,10,FALSE)</f>
        <v>69</v>
      </c>
      <c r="C2355" s="10" t="str">
        <f>VLOOKUP($J2351,ASBVs!$A$2:$AB$411,12,FALSE)</f>
        <v>71</v>
      </c>
      <c r="D2355" s="10" t="str">
        <f>VLOOKUP($J2351,ASBVs!$A$2:$AB$411,14,FALSE)</f>
        <v>70</v>
      </c>
      <c r="E2355" s="10" t="str">
        <f>VLOOKUP($J2351,ASBVs!$A$2:$AB$411,18,FALSE)</f>
        <v>70</v>
      </c>
      <c r="F2355" s="10" t="str">
        <f>VLOOKUP($J2351,ASBVs!$A$2:$AB$411,16,FALSE)</f>
        <v>71</v>
      </c>
      <c r="G2355" s="10" t="str">
        <f>VLOOKUP($J2351,ASBVs!$A$2:$AB$411,20,FALSE)</f>
        <v>62</v>
      </c>
      <c r="H2355" s="10" t="str">
        <f>VLOOKUP($J2351,ASBVs!$A$2:$AB$411,22,FALSE)</f>
        <v>58</v>
      </c>
      <c r="I2355" s="10" t="str">
        <f>VLOOKUP($J2351,ASBVs!$A$2:$AB$411,24,FALSE)</f>
        <v>56</v>
      </c>
      <c r="J2355" s="10" t="str">
        <f>VLOOKUP($J2351,ASBVs!$A$2:$AB$411,26,FALSE)</f>
        <v>59</v>
      </c>
    </row>
    <row r="2356" spans="2:10" ht="13.35" customHeight="1">
      <c r="B2356" s="11" t="s">
        <v>3103</v>
      </c>
      <c r="C2356" s="11" t="s">
        <v>3091</v>
      </c>
      <c r="D2356" s="11" t="s">
        <v>3104</v>
      </c>
      <c r="E2356" s="23" t="s">
        <v>2623</v>
      </c>
      <c r="F2356" s="23"/>
      <c r="G2356" s="24" t="s">
        <v>3105</v>
      </c>
      <c r="H2356" s="25"/>
      <c r="I2356" s="23" t="s">
        <v>3106</v>
      </c>
      <c r="J2356" s="23"/>
    </row>
    <row r="2357" spans="2:10" ht="13.35" customHeight="1">
      <c r="B2357" s="10" t="str">
        <f>VLOOKUP($J2351,ASBVs!$A$2:$AE$411,29,FALSE)</f>
        <v>1</v>
      </c>
      <c r="C2357" s="10" t="str">
        <f>VLOOKUP($J2351,ASBVs!$A$2:$AE$411,30,FALSE)</f>
        <v>2</v>
      </c>
      <c r="D2357" s="10" t="str">
        <f>VLOOKUP($J2351,ASBVs!$A$2:$AE$411,31,FALSE)</f>
        <v>1</v>
      </c>
      <c r="E2357" s="26" t="str">
        <f>VLOOKUP($J2351,ASBVs!$A$2:$B$411,2,FALSE)</f>
        <v xml:space="preserve">Tradie </v>
      </c>
      <c r="F2357" s="26"/>
      <c r="G2357" s="27" t="str">
        <f>VLOOKUP($J2351,ASBVs!$A$2:$AB$411,27,FALSE)</f>
        <v>137.42</v>
      </c>
      <c r="H2357" s="25"/>
      <c r="I2357" s="27" t="str">
        <f>VLOOKUP($J2351,ASBVs!$A$2:$AB$411,28,FALSE)</f>
        <v>146.53</v>
      </c>
      <c r="J2357" s="25"/>
    </row>
    <row r="2358" spans="2:10" ht="13.35" customHeight="1">
      <c r="B2358" s="28" t="s">
        <v>3107</v>
      </c>
      <c r="C2358" s="28"/>
      <c r="D2358" s="28"/>
      <c r="E2358" s="28"/>
      <c r="F2358" s="28"/>
      <c r="G2358" s="28"/>
      <c r="H2358" s="28" t="s">
        <v>3108</v>
      </c>
      <c r="I2358" s="28"/>
      <c r="J2358" s="28"/>
    </row>
    <row r="2360" spans="2:10" ht="13.35" customHeight="1">
      <c r="B2360" s="3" t="s">
        <v>3099</v>
      </c>
      <c r="C2360" s="4"/>
      <c r="D2360" s="4" t="str">
        <f>VLOOKUP($J2360,ASBVs!$A$2:$D$411,4,FALSE)</f>
        <v>220758</v>
      </c>
      <c r="E2360" s="4"/>
      <c r="F2360" s="4" t="str">
        <f>VLOOKUP($J2360,ASBVs!$A$2:$H$411,8,FALSE)</f>
        <v>Twin</v>
      </c>
      <c r="G2360" s="29"/>
      <c r="H2360" s="30"/>
      <c r="I2360" s="5" t="s">
        <v>3100</v>
      </c>
      <c r="J2360" s="6">
        <v>263</v>
      </c>
    </row>
    <row r="2361" spans="2:10" ht="13.35" customHeight="1">
      <c r="B2361" s="7" t="s">
        <v>3101</v>
      </c>
      <c r="C2361" s="19" t="str">
        <f>VLOOKUP($J2360,ASBVs!$A$2:$F$411,6,FALSE)</f>
        <v>201704</v>
      </c>
      <c r="D2361" s="20"/>
      <c r="E2361" s="20"/>
      <c r="F2361" s="7" t="s">
        <v>3102</v>
      </c>
      <c r="G2361" s="21">
        <f>VLOOKUP($J2360,ASBVs!$A$2:$G$411,7,FALSE)</f>
        <v>44685</v>
      </c>
      <c r="H2361" s="21"/>
      <c r="I2361" s="21"/>
      <c r="J2361" s="22"/>
    </row>
    <row r="2362" spans="2:10" ht="13.35" customHeight="1">
      <c r="B2362" s="8" t="s">
        <v>0</v>
      </c>
      <c r="C2362" s="9" t="s">
        <v>6</v>
      </c>
      <c r="D2362" s="9" t="s">
        <v>2667</v>
      </c>
      <c r="E2362" s="9" t="s">
        <v>2</v>
      </c>
      <c r="F2362" s="9" t="s">
        <v>1</v>
      </c>
      <c r="G2362" s="8" t="s">
        <v>3</v>
      </c>
      <c r="H2362" s="8" t="s">
        <v>4</v>
      </c>
      <c r="I2362" s="8" t="s">
        <v>5</v>
      </c>
      <c r="J2362" s="8" t="s">
        <v>7</v>
      </c>
    </row>
    <row r="2363" spans="2:10" ht="13.35" customHeight="1">
      <c r="B2363" s="10" t="str">
        <f>VLOOKUP($J2360,ASBVs!$A$2:$AE$411,9,FALSE)</f>
        <v>0.57</v>
      </c>
      <c r="C2363" s="10" t="str">
        <f>VLOOKUP($J2360,ASBVs!$A$2:$AE$411,11,FALSE)</f>
        <v>9.35</v>
      </c>
      <c r="D2363" s="10" t="str">
        <f>VLOOKUP($J2360,ASBVs!$A$2:$AE$411,13,FALSE)</f>
        <v>13.98</v>
      </c>
      <c r="E2363" s="10" t="str">
        <f>VLOOKUP($J2360,ASBVs!$A$2:$AE$411,17,FALSE)</f>
        <v>-0.95</v>
      </c>
      <c r="F2363" s="10" t="str">
        <f>VLOOKUP($J2360,ASBVs!$A$2:$AE$411,15,FALSE)</f>
        <v>2.30</v>
      </c>
      <c r="G2363" s="10" t="str">
        <f>VLOOKUP($J2360,ASBVs!$A$2:$AE$411,19,FALSE)</f>
        <v>4.02</v>
      </c>
      <c r="H2363" s="10" t="str">
        <f>VLOOKUP($J2360,ASBVs!$A$2:$AE$411,21,FALSE)</f>
        <v>-0.47</v>
      </c>
      <c r="I2363" s="10" t="str">
        <f>VLOOKUP($J2360,ASBVs!$A$2:$AE$411,23,FALSE)</f>
        <v>2.01</v>
      </c>
      <c r="J2363" s="10" t="str">
        <f>VLOOKUP($J2360,ASBVs!$A$2:$AE$411,25,FALSE)</f>
        <v>1.94</v>
      </c>
    </row>
    <row r="2364" spans="2:10" ht="13.35" customHeight="1">
      <c r="B2364" s="10" t="str">
        <f>VLOOKUP($J2360,ASBVs!$A$2:$AB$411,10,FALSE)</f>
        <v>64</v>
      </c>
      <c r="C2364" s="10" t="str">
        <f>VLOOKUP($J2360,ASBVs!$A$2:$AB$411,12,FALSE)</f>
        <v>67</v>
      </c>
      <c r="D2364" s="10" t="str">
        <f>VLOOKUP($J2360,ASBVs!$A$2:$AB$411,14,FALSE)</f>
        <v>67</v>
      </c>
      <c r="E2364" s="10" t="str">
        <f>VLOOKUP($J2360,ASBVs!$A$2:$AB$411,18,FALSE)</f>
        <v>67</v>
      </c>
      <c r="F2364" s="10" t="str">
        <f>VLOOKUP($J2360,ASBVs!$A$2:$AB$411,16,FALSE)</f>
        <v>70</v>
      </c>
      <c r="G2364" s="10" t="str">
        <f>VLOOKUP($J2360,ASBVs!$A$2:$AB$411,20,FALSE)</f>
        <v>57</v>
      </c>
      <c r="H2364" s="10" t="str">
        <f>VLOOKUP($J2360,ASBVs!$A$2:$AB$411,22,FALSE)</f>
        <v>43</v>
      </c>
      <c r="I2364" s="10" t="str">
        <f>VLOOKUP($J2360,ASBVs!$A$2:$AB$411,24,FALSE)</f>
        <v>42</v>
      </c>
      <c r="J2364" s="10" t="str">
        <f>VLOOKUP($J2360,ASBVs!$A$2:$AB$411,26,FALSE)</f>
        <v>52</v>
      </c>
    </row>
    <row r="2365" spans="2:10" ht="13.35" customHeight="1">
      <c r="B2365" s="11" t="s">
        <v>3103</v>
      </c>
      <c r="C2365" s="11" t="s">
        <v>3091</v>
      </c>
      <c r="D2365" s="11" t="s">
        <v>3104</v>
      </c>
      <c r="E2365" s="23" t="s">
        <v>2623</v>
      </c>
      <c r="F2365" s="23"/>
      <c r="G2365" s="24" t="s">
        <v>3105</v>
      </c>
      <c r="H2365" s="25"/>
      <c r="I2365" s="23" t="s">
        <v>3106</v>
      </c>
      <c r="J2365" s="23"/>
    </row>
    <row r="2366" spans="2:10" ht="13.35" customHeight="1">
      <c r="B2366" s="10" t="str">
        <f>VLOOKUP($J2360,ASBVs!$A$2:$AE$411,29,FALSE)</f>
        <v>3</v>
      </c>
      <c r="C2366" s="10" t="str">
        <f>VLOOKUP($J2360,ASBVs!$A$2:$AE$411,30,FALSE)</f>
        <v>3</v>
      </c>
      <c r="D2366" s="10" t="str">
        <f>VLOOKUP($J2360,ASBVs!$A$2:$AE$411,31,FALSE)</f>
        <v>2</v>
      </c>
      <c r="E2366" s="26" t="str">
        <f>VLOOKUP($J2360,ASBVs!$A$2:$B$411,2,FALSE)</f>
        <v xml:space="preserve">Tradie </v>
      </c>
      <c r="F2366" s="26"/>
      <c r="G2366" s="27" t="str">
        <f>VLOOKUP($J2360,ASBVs!$A$2:$AB$411,27,FALSE)</f>
        <v>140.32</v>
      </c>
      <c r="H2366" s="25"/>
      <c r="I2366" s="27" t="str">
        <f>VLOOKUP($J2360,ASBVs!$A$2:$AB$411,28,FALSE)</f>
        <v>146.40</v>
      </c>
      <c r="J2366" s="25"/>
    </row>
    <row r="2367" spans="2:10" ht="13.35" customHeight="1">
      <c r="B2367" s="28" t="s">
        <v>3107</v>
      </c>
      <c r="C2367" s="28"/>
      <c r="D2367" s="28"/>
      <c r="E2367" s="28"/>
      <c r="F2367" s="28"/>
      <c r="G2367" s="28"/>
      <c r="H2367" s="28" t="s">
        <v>3108</v>
      </c>
      <c r="I2367" s="28"/>
      <c r="J2367" s="28"/>
    </row>
    <row r="2369" spans="2:10" ht="13.35" customHeight="1">
      <c r="B2369" s="3" t="s">
        <v>3099</v>
      </c>
      <c r="C2369" s="4"/>
      <c r="D2369" s="4" t="str">
        <f>VLOOKUP($J2369,ASBVs!$A$2:$D$411,4,FALSE)</f>
        <v>220593</v>
      </c>
      <c r="E2369" s="4"/>
      <c r="F2369" s="4" t="str">
        <f>VLOOKUP($J2369,ASBVs!$A$2:$H$411,8,FALSE)</f>
        <v>Single</v>
      </c>
      <c r="G2369" s="29"/>
      <c r="H2369" s="30"/>
      <c r="I2369" s="5" t="s">
        <v>3100</v>
      </c>
      <c r="J2369" s="6">
        <v>264</v>
      </c>
    </row>
    <row r="2370" spans="2:10" ht="13.35" customHeight="1">
      <c r="B2370" s="7" t="s">
        <v>3101</v>
      </c>
      <c r="C2370" s="19" t="str">
        <f>VLOOKUP($J2369,ASBVs!$A$2:$F$411,6,FALSE)</f>
        <v>201704</v>
      </c>
      <c r="D2370" s="20"/>
      <c r="E2370" s="20"/>
      <c r="F2370" s="7" t="s">
        <v>3102</v>
      </c>
      <c r="G2370" s="21">
        <f>VLOOKUP($J2369,ASBVs!$A$2:$G$411,7,FALSE)</f>
        <v>44683</v>
      </c>
      <c r="H2370" s="21"/>
      <c r="I2370" s="21"/>
      <c r="J2370" s="22"/>
    </row>
    <row r="2371" spans="2:10" ht="13.35" customHeight="1">
      <c r="B2371" s="8" t="s">
        <v>0</v>
      </c>
      <c r="C2371" s="9" t="s">
        <v>6</v>
      </c>
      <c r="D2371" s="9" t="s">
        <v>2667</v>
      </c>
      <c r="E2371" s="9" t="s">
        <v>2</v>
      </c>
      <c r="F2371" s="9" t="s">
        <v>1</v>
      </c>
      <c r="G2371" s="8" t="s">
        <v>3</v>
      </c>
      <c r="H2371" s="8" t="s">
        <v>4</v>
      </c>
      <c r="I2371" s="8" t="s">
        <v>5</v>
      </c>
      <c r="J2371" s="8" t="s">
        <v>7</v>
      </c>
    </row>
    <row r="2372" spans="2:10" ht="13.35" customHeight="1">
      <c r="B2372" s="10" t="str">
        <f>VLOOKUP($J2369,ASBVs!$A$2:$AE$411,9,FALSE)</f>
        <v>0.47</v>
      </c>
      <c r="C2372" s="10" t="str">
        <f>VLOOKUP($J2369,ASBVs!$A$2:$AE$411,11,FALSE)</f>
        <v>10.85</v>
      </c>
      <c r="D2372" s="10" t="str">
        <f>VLOOKUP($J2369,ASBVs!$A$2:$AE$411,13,FALSE)</f>
        <v>15.00</v>
      </c>
      <c r="E2372" s="10" t="str">
        <f>VLOOKUP($J2369,ASBVs!$A$2:$AE$411,17,FALSE)</f>
        <v>-0.70</v>
      </c>
      <c r="F2372" s="10" t="str">
        <f>VLOOKUP($J2369,ASBVs!$A$2:$AE$411,15,FALSE)</f>
        <v>3.21</v>
      </c>
      <c r="G2372" s="10" t="str">
        <f>VLOOKUP($J2369,ASBVs!$A$2:$AE$411,19,FALSE)</f>
        <v>4.69</v>
      </c>
      <c r="H2372" s="10" t="str">
        <f>VLOOKUP($J2369,ASBVs!$A$2:$AE$411,21,FALSE)</f>
        <v>-0.47</v>
      </c>
      <c r="I2372" s="10" t="str">
        <f>VLOOKUP($J2369,ASBVs!$A$2:$AE$411,23,FALSE)</f>
        <v>3.52</v>
      </c>
      <c r="J2372" s="10" t="str">
        <f>VLOOKUP($J2369,ASBVs!$A$2:$AE$411,25,FALSE)</f>
        <v>2.44</v>
      </c>
    </row>
    <row r="2373" spans="2:10" ht="13.35" customHeight="1">
      <c r="B2373" s="10" t="str">
        <f>VLOOKUP($J2369,ASBVs!$A$2:$AB$411,10,FALSE)</f>
        <v>64</v>
      </c>
      <c r="C2373" s="10" t="str">
        <f>VLOOKUP($J2369,ASBVs!$A$2:$AB$411,12,FALSE)</f>
        <v>67</v>
      </c>
      <c r="D2373" s="10" t="str">
        <f>VLOOKUP($J2369,ASBVs!$A$2:$AB$411,14,FALSE)</f>
        <v>67</v>
      </c>
      <c r="E2373" s="10" t="str">
        <f>VLOOKUP($J2369,ASBVs!$A$2:$AB$411,18,FALSE)</f>
        <v>67</v>
      </c>
      <c r="F2373" s="10" t="str">
        <f>VLOOKUP($J2369,ASBVs!$A$2:$AB$411,16,FALSE)</f>
        <v>69</v>
      </c>
      <c r="G2373" s="10" t="str">
        <f>VLOOKUP($J2369,ASBVs!$A$2:$AB$411,20,FALSE)</f>
        <v>57</v>
      </c>
      <c r="H2373" s="10" t="str">
        <f>VLOOKUP($J2369,ASBVs!$A$2:$AB$411,22,FALSE)</f>
        <v>44</v>
      </c>
      <c r="I2373" s="10" t="str">
        <f>VLOOKUP($J2369,ASBVs!$A$2:$AB$411,24,FALSE)</f>
        <v>44</v>
      </c>
      <c r="J2373" s="10" t="str">
        <f>VLOOKUP($J2369,ASBVs!$A$2:$AB$411,26,FALSE)</f>
        <v>52</v>
      </c>
    </row>
    <row r="2374" spans="2:10" ht="13.35" customHeight="1">
      <c r="B2374" s="11" t="s">
        <v>3103</v>
      </c>
      <c r="C2374" s="11" t="s">
        <v>3091</v>
      </c>
      <c r="D2374" s="11" t="s">
        <v>3104</v>
      </c>
      <c r="E2374" s="23" t="s">
        <v>2623</v>
      </c>
      <c r="F2374" s="23"/>
      <c r="G2374" s="24" t="s">
        <v>3105</v>
      </c>
      <c r="H2374" s="25"/>
      <c r="I2374" s="23" t="s">
        <v>3106</v>
      </c>
      <c r="J2374" s="23"/>
    </row>
    <row r="2375" spans="2:10" ht="13.35" customHeight="1">
      <c r="B2375" s="10" t="str">
        <f>VLOOKUP($J2369,ASBVs!$A$2:$AE$411,29,FALSE)</f>
        <v>2</v>
      </c>
      <c r="C2375" s="10" t="str">
        <f>VLOOKUP($J2369,ASBVs!$A$2:$AE$411,30,FALSE)</f>
        <v>2</v>
      </c>
      <c r="D2375" s="10" t="str">
        <f>VLOOKUP($J2369,ASBVs!$A$2:$AE$411,31,FALSE)</f>
        <v>1</v>
      </c>
      <c r="E2375" s="26" t="str">
        <f>VLOOKUP($J2369,ASBVs!$A$2:$B$411,2,FALSE)</f>
        <v xml:space="preserve">Tradie </v>
      </c>
      <c r="F2375" s="26"/>
      <c r="G2375" s="27" t="str">
        <f>VLOOKUP($J2369,ASBVs!$A$2:$AB$411,27,FALSE)</f>
        <v>139.70</v>
      </c>
      <c r="H2375" s="25"/>
      <c r="I2375" s="27" t="str">
        <f>VLOOKUP($J2369,ASBVs!$A$2:$AB$411,28,FALSE)</f>
        <v>145.84</v>
      </c>
      <c r="J2375" s="25"/>
    </row>
    <row r="2376" spans="2:10" ht="13.35" customHeight="1">
      <c r="B2376" s="28" t="s">
        <v>3107</v>
      </c>
      <c r="C2376" s="28"/>
      <c r="D2376" s="28"/>
      <c r="E2376" s="28"/>
      <c r="F2376" s="28"/>
      <c r="G2376" s="28"/>
      <c r="H2376" s="28" t="s">
        <v>3108</v>
      </c>
      <c r="I2376" s="28"/>
      <c r="J2376" s="28"/>
    </row>
    <row r="2378" spans="2:10" ht="13.35" customHeight="1">
      <c r="B2378" s="3" t="s">
        <v>3099</v>
      </c>
      <c r="C2378" s="4"/>
      <c r="D2378" s="4" t="str">
        <f>VLOOKUP($J2378,ASBVs!$A$2:$D$411,4,FALSE)</f>
        <v>220727</v>
      </c>
      <c r="E2378" s="4"/>
      <c r="F2378" s="4" t="str">
        <f>VLOOKUP($J2378,ASBVs!$A$2:$H$411,8,FALSE)</f>
        <v>Twin</v>
      </c>
      <c r="G2378" s="29"/>
      <c r="H2378" s="30"/>
      <c r="I2378" s="5" t="s">
        <v>3100</v>
      </c>
      <c r="J2378" s="6">
        <v>265</v>
      </c>
    </row>
    <row r="2379" spans="2:10" ht="13.35" customHeight="1">
      <c r="B2379" s="7" t="s">
        <v>3101</v>
      </c>
      <c r="C2379" s="19" t="str">
        <f>VLOOKUP($J2378,ASBVs!$A$2:$F$411,6,FALSE)</f>
        <v>201704</v>
      </c>
      <c r="D2379" s="20"/>
      <c r="E2379" s="20"/>
      <c r="F2379" s="7" t="s">
        <v>3102</v>
      </c>
      <c r="G2379" s="21">
        <f>VLOOKUP($J2378,ASBVs!$A$2:$G$411,7,FALSE)</f>
        <v>44685</v>
      </c>
      <c r="H2379" s="21"/>
      <c r="I2379" s="21"/>
      <c r="J2379" s="22"/>
    </row>
    <row r="2380" spans="2:10" ht="13.35" customHeight="1">
      <c r="B2380" s="8" t="s">
        <v>0</v>
      </c>
      <c r="C2380" s="9" t="s">
        <v>6</v>
      </c>
      <c r="D2380" s="9" t="s">
        <v>2667</v>
      </c>
      <c r="E2380" s="9" t="s">
        <v>2</v>
      </c>
      <c r="F2380" s="9" t="s">
        <v>1</v>
      </c>
      <c r="G2380" s="8" t="s">
        <v>3</v>
      </c>
      <c r="H2380" s="8" t="s">
        <v>4</v>
      </c>
      <c r="I2380" s="8" t="s">
        <v>5</v>
      </c>
      <c r="J2380" s="8" t="s">
        <v>7</v>
      </c>
    </row>
    <row r="2381" spans="2:10" ht="13.35" customHeight="1">
      <c r="B2381" s="10" t="str">
        <f>VLOOKUP($J2378,ASBVs!$A$2:$AE$411,9,FALSE)</f>
        <v>0.47</v>
      </c>
      <c r="C2381" s="10" t="str">
        <f>VLOOKUP($J2378,ASBVs!$A$2:$AE$411,11,FALSE)</f>
        <v>10.06</v>
      </c>
      <c r="D2381" s="10" t="str">
        <f>VLOOKUP($J2378,ASBVs!$A$2:$AE$411,13,FALSE)</f>
        <v>14.98</v>
      </c>
      <c r="E2381" s="10" t="str">
        <f>VLOOKUP($J2378,ASBVs!$A$2:$AE$411,17,FALSE)</f>
        <v>-0.17</v>
      </c>
      <c r="F2381" s="10" t="str">
        <f>VLOOKUP($J2378,ASBVs!$A$2:$AE$411,15,FALSE)</f>
        <v>2.94</v>
      </c>
      <c r="G2381" s="10" t="str">
        <f>VLOOKUP($J2378,ASBVs!$A$2:$AE$411,19,FALSE)</f>
        <v>3.78</v>
      </c>
      <c r="H2381" s="10" t="str">
        <f>VLOOKUP($J2378,ASBVs!$A$2:$AE$411,21,FALSE)</f>
        <v>-0.53</v>
      </c>
      <c r="I2381" s="10" t="str">
        <f>VLOOKUP($J2378,ASBVs!$A$2:$AE$411,23,FALSE)</f>
        <v>2.65</v>
      </c>
      <c r="J2381" s="10" t="str">
        <f>VLOOKUP($J2378,ASBVs!$A$2:$AE$411,25,FALSE)</f>
        <v>2.55</v>
      </c>
    </row>
    <row r="2382" spans="2:10" ht="13.35" customHeight="1">
      <c r="B2382" s="10" t="str">
        <f>VLOOKUP($J2378,ASBVs!$A$2:$AB$411,10,FALSE)</f>
        <v>63</v>
      </c>
      <c r="C2382" s="10" t="str">
        <f>VLOOKUP($J2378,ASBVs!$A$2:$AB$411,12,FALSE)</f>
        <v>66</v>
      </c>
      <c r="D2382" s="10" t="str">
        <f>VLOOKUP($J2378,ASBVs!$A$2:$AB$411,14,FALSE)</f>
        <v>66</v>
      </c>
      <c r="E2382" s="10" t="str">
        <f>VLOOKUP($J2378,ASBVs!$A$2:$AB$411,18,FALSE)</f>
        <v>66</v>
      </c>
      <c r="F2382" s="10" t="str">
        <f>VLOOKUP($J2378,ASBVs!$A$2:$AB$411,16,FALSE)</f>
        <v>68</v>
      </c>
      <c r="G2382" s="10" t="str">
        <f>VLOOKUP($J2378,ASBVs!$A$2:$AB$411,20,FALSE)</f>
        <v>55</v>
      </c>
      <c r="H2382" s="10" t="str">
        <f>VLOOKUP($J2378,ASBVs!$A$2:$AB$411,22,FALSE)</f>
        <v>43</v>
      </c>
      <c r="I2382" s="10" t="str">
        <f>VLOOKUP($J2378,ASBVs!$A$2:$AB$411,24,FALSE)</f>
        <v>42</v>
      </c>
      <c r="J2382" s="10" t="str">
        <f>VLOOKUP($J2378,ASBVs!$A$2:$AB$411,26,FALSE)</f>
        <v>51</v>
      </c>
    </row>
    <row r="2383" spans="2:10" ht="13.35" customHeight="1">
      <c r="B2383" s="11" t="s">
        <v>3103</v>
      </c>
      <c r="C2383" s="11" t="s">
        <v>3091</v>
      </c>
      <c r="D2383" s="11" t="s">
        <v>3104</v>
      </c>
      <c r="E2383" s="23" t="s">
        <v>2623</v>
      </c>
      <c r="F2383" s="23"/>
      <c r="G2383" s="24" t="s">
        <v>3105</v>
      </c>
      <c r="H2383" s="25"/>
      <c r="I2383" s="23" t="s">
        <v>3106</v>
      </c>
      <c r="J2383" s="23"/>
    </row>
    <row r="2384" spans="2:10" ht="13.35" customHeight="1">
      <c r="B2384" s="10" t="str">
        <f>VLOOKUP($J2378,ASBVs!$A$2:$AE$411,29,FALSE)</f>
        <v>2</v>
      </c>
      <c r="C2384" s="10" t="str">
        <f>VLOOKUP($J2378,ASBVs!$A$2:$AE$411,30,FALSE)</f>
        <v>2</v>
      </c>
      <c r="D2384" s="10" t="str">
        <f>VLOOKUP($J2378,ASBVs!$A$2:$AE$411,31,FALSE)</f>
        <v>2</v>
      </c>
      <c r="E2384" s="26" t="str">
        <f>VLOOKUP($J2378,ASBVs!$A$2:$B$411,2,FALSE)</f>
        <v xml:space="preserve">Tradie </v>
      </c>
      <c r="F2384" s="26"/>
      <c r="G2384" s="27" t="str">
        <f>VLOOKUP($J2378,ASBVs!$A$2:$AB$411,27,FALSE)</f>
        <v>138.88</v>
      </c>
      <c r="H2384" s="25"/>
      <c r="I2384" s="27" t="str">
        <f>VLOOKUP($J2378,ASBVs!$A$2:$AB$411,28,FALSE)</f>
        <v>145.65</v>
      </c>
      <c r="J2384" s="25"/>
    </row>
    <row r="2385" spans="2:10" ht="13.35" customHeight="1">
      <c r="B2385" s="28" t="s">
        <v>3107</v>
      </c>
      <c r="C2385" s="28"/>
      <c r="D2385" s="28"/>
      <c r="E2385" s="28"/>
      <c r="F2385" s="28"/>
      <c r="G2385" s="28"/>
      <c r="H2385" s="28" t="s">
        <v>3108</v>
      </c>
      <c r="I2385" s="28"/>
      <c r="J2385" s="28"/>
    </row>
    <row r="2387" spans="2:10" ht="13.35" customHeight="1">
      <c r="B2387" s="3" t="s">
        <v>3099</v>
      </c>
      <c r="C2387" s="4"/>
      <c r="D2387" s="4" t="str">
        <f>VLOOKUP($J2387,ASBVs!$A$2:$D$411,4,FALSE)</f>
        <v>220344</v>
      </c>
      <c r="E2387" s="4"/>
      <c r="F2387" s="4" t="str">
        <f>VLOOKUP($J2387,ASBVs!$A$2:$H$411,8,FALSE)</f>
        <v>Twin</v>
      </c>
      <c r="G2387" s="29" t="str">
        <f>VLOOKUP($J2387,ASBVs!$A$2:$AF$411,32,FALSE)</f>
        <v>«««««</v>
      </c>
      <c r="H2387" s="30"/>
      <c r="I2387" s="5" t="s">
        <v>3100</v>
      </c>
      <c r="J2387" s="6">
        <v>266</v>
      </c>
    </row>
    <row r="2388" spans="2:10" ht="13.35" customHeight="1">
      <c r="B2388" s="7" t="s">
        <v>3101</v>
      </c>
      <c r="C2388" s="19" t="str">
        <f>VLOOKUP($J2387,ASBVs!$A$2:$F$411,6,FALSE)</f>
        <v>201704</v>
      </c>
      <c r="D2388" s="20"/>
      <c r="E2388" s="20"/>
      <c r="F2388" s="7" t="s">
        <v>3102</v>
      </c>
      <c r="G2388" s="21">
        <f>VLOOKUP($J2387,ASBVs!$A$2:$G$411,7,FALSE)</f>
        <v>44679</v>
      </c>
      <c r="H2388" s="21"/>
      <c r="I2388" s="21"/>
      <c r="J2388" s="22"/>
    </row>
    <row r="2389" spans="2:10" ht="13.35" customHeight="1">
      <c r="B2389" s="8" t="s">
        <v>0</v>
      </c>
      <c r="C2389" s="9" t="s">
        <v>6</v>
      </c>
      <c r="D2389" s="9" t="s">
        <v>2667</v>
      </c>
      <c r="E2389" s="9" t="s">
        <v>2</v>
      </c>
      <c r="F2389" s="9" t="s">
        <v>1</v>
      </c>
      <c r="G2389" s="8" t="s">
        <v>3</v>
      </c>
      <c r="H2389" s="8" t="s">
        <v>4</v>
      </c>
      <c r="I2389" s="8" t="s">
        <v>5</v>
      </c>
      <c r="J2389" s="8" t="s">
        <v>7</v>
      </c>
    </row>
    <row r="2390" spans="2:10" ht="13.35" customHeight="1">
      <c r="B2390" s="10" t="str">
        <f>VLOOKUP($J2387,ASBVs!$A$2:$AE$411,9,FALSE)</f>
        <v>0.31</v>
      </c>
      <c r="C2390" s="10" t="str">
        <f>VLOOKUP($J2387,ASBVs!$A$2:$AE$411,11,FALSE)</f>
        <v>7.97</v>
      </c>
      <c r="D2390" s="10" t="str">
        <f>VLOOKUP($J2387,ASBVs!$A$2:$AE$411,13,FALSE)</f>
        <v>11.89</v>
      </c>
      <c r="E2390" s="10" t="str">
        <f>VLOOKUP($J2387,ASBVs!$A$2:$AE$411,17,FALSE)</f>
        <v>0.08</v>
      </c>
      <c r="F2390" s="10" t="str">
        <f>VLOOKUP($J2387,ASBVs!$A$2:$AE$411,15,FALSE)</f>
        <v>3.33</v>
      </c>
      <c r="G2390" s="10" t="str">
        <f>VLOOKUP($J2387,ASBVs!$A$2:$AE$411,19,FALSE)</f>
        <v>2.92</v>
      </c>
      <c r="H2390" s="10" t="str">
        <f>VLOOKUP($J2387,ASBVs!$A$2:$AE$411,21,FALSE)</f>
        <v>-0.16</v>
      </c>
      <c r="I2390" s="10" t="str">
        <f>VLOOKUP($J2387,ASBVs!$A$2:$AE$411,23,FALSE)</f>
        <v>-0.69</v>
      </c>
      <c r="J2390" s="10" t="str">
        <f>VLOOKUP($J2387,ASBVs!$A$2:$AE$411,25,FALSE)</f>
        <v>2.32</v>
      </c>
    </row>
    <row r="2391" spans="2:10" ht="13.35" customHeight="1">
      <c r="B2391" s="10" t="str">
        <f>VLOOKUP($J2387,ASBVs!$A$2:$AB$411,10,FALSE)</f>
        <v>64</v>
      </c>
      <c r="C2391" s="10" t="str">
        <f>VLOOKUP($J2387,ASBVs!$A$2:$AB$411,12,FALSE)</f>
        <v>67</v>
      </c>
      <c r="D2391" s="10" t="str">
        <f>VLOOKUP($J2387,ASBVs!$A$2:$AB$411,14,FALSE)</f>
        <v>67</v>
      </c>
      <c r="E2391" s="10" t="str">
        <f>VLOOKUP($J2387,ASBVs!$A$2:$AB$411,18,FALSE)</f>
        <v>68</v>
      </c>
      <c r="F2391" s="10" t="str">
        <f>VLOOKUP($J2387,ASBVs!$A$2:$AB$411,16,FALSE)</f>
        <v>70</v>
      </c>
      <c r="G2391" s="10" t="str">
        <f>VLOOKUP($J2387,ASBVs!$A$2:$AB$411,20,FALSE)</f>
        <v>57</v>
      </c>
      <c r="H2391" s="10" t="str">
        <f>VLOOKUP($J2387,ASBVs!$A$2:$AB$411,22,FALSE)</f>
        <v>45</v>
      </c>
      <c r="I2391" s="10" t="str">
        <f>VLOOKUP($J2387,ASBVs!$A$2:$AB$411,24,FALSE)</f>
        <v>44</v>
      </c>
      <c r="J2391" s="10" t="str">
        <f>VLOOKUP($J2387,ASBVs!$A$2:$AB$411,26,FALSE)</f>
        <v>53</v>
      </c>
    </row>
    <row r="2392" spans="2:10" ht="13.35" customHeight="1">
      <c r="B2392" s="11" t="s">
        <v>3103</v>
      </c>
      <c r="C2392" s="11" t="s">
        <v>3091</v>
      </c>
      <c r="D2392" s="11" t="s">
        <v>3104</v>
      </c>
      <c r="E2392" s="23" t="s">
        <v>2623</v>
      </c>
      <c r="F2392" s="23"/>
      <c r="G2392" s="24" t="s">
        <v>3105</v>
      </c>
      <c r="H2392" s="25"/>
      <c r="I2392" s="23" t="s">
        <v>3106</v>
      </c>
      <c r="J2392" s="23"/>
    </row>
    <row r="2393" spans="2:10" ht="13.35" customHeight="1">
      <c r="B2393" s="10" t="str">
        <f>VLOOKUP($J2387,ASBVs!$A$2:$AE$411,29,FALSE)</f>
        <v>2</v>
      </c>
      <c r="C2393" s="10" t="str">
        <f>VLOOKUP($J2387,ASBVs!$A$2:$AE$411,30,FALSE)</f>
        <v>1</v>
      </c>
      <c r="D2393" s="10" t="str">
        <f>VLOOKUP($J2387,ASBVs!$A$2:$AE$411,31,FALSE)</f>
        <v>3</v>
      </c>
      <c r="E2393" s="26" t="str">
        <f>VLOOKUP($J2387,ASBVs!$A$2:$B$411,2,FALSE)</f>
        <v xml:space="preserve">Tradie </v>
      </c>
      <c r="F2393" s="26"/>
      <c r="G2393" s="27" t="str">
        <f>VLOOKUP($J2387,ASBVs!$A$2:$AB$411,27,FALSE)</f>
        <v>143.08</v>
      </c>
      <c r="H2393" s="25"/>
      <c r="I2393" s="27" t="str">
        <f>VLOOKUP($J2387,ASBVs!$A$2:$AB$411,28,FALSE)</f>
        <v>145.56</v>
      </c>
      <c r="J2393" s="25"/>
    </row>
    <row r="2394" spans="2:10" ht="13.35" customHeight="1">
      <c r="B2394" s="28" t="s">
        <v>3107</v>
      </c>
      <c r="C2394" s="28"/>
      <c r="D2394" s="28"/>
      <c r="E2394" s="28"/>
      <c r="F2394" s="28"/>
      <c r="G2394" s="28"/>
      <c r="H2394" s="28" t="s">
        <v>3108</v>
      </c>
      <c r="I2394" s="28"/>
      <c r="J2394" s="28"/>
    </row>
    <row r="2396" spans="2:10" ht="13.35" customHeight="1">
      <c r="B2396" s="3" t="s">
        <v>3099</v>
      </c>
      <c r="C2396" s="4"/>
      <c r="D2396" s="4" t="str">
        <f>VLOOKUP($J2396,ASBVs!$A$2:$D$411,4,FALSE)</f>
        <v>221080</v>
      </c>
      <c r="E2396" s="4"/>
      <c r="F2396" s="4" t="str">
        <f>VLOOKUP($J2396,ASBVs!$A$2:$H$411,8,FALSE)</f>
        <v>Single</v>
      </c>
      <c r="G2396" s="29" t="str">
        <f>VLOOKUP($J2396,ASBVs!$A$2:$AF$411,32,FALSE)</f>
        <v>«««««</v>
      </c>
      <c r="H2396" s="30"/>
      <c r="I2396" s="5" t="s">
        <v>3100</v>
      </c>
      <c r="J2396" s="6">
        <v>267</v>
      </c>
    </row>
    <row r="2397" spans="2:10" ht="13.35" customHeight="1">
      <c r="B2397" s="7" t="s">
        <v>3101</v>
      </c>
      <c r="C2397" s="19" t="str">
        <f>VLOOKUP($J2396,ASBVs!$A$2:$F$411,6,FALSE)</f>
        <v>210781</v>
      </c>
      <c r="D2397" s="20"/>
      <c r="E2397" s="20"/>
      <c r="F2397" s="7" t="s">
        <v>3102</v>
      </c>
      <c r="G2397" s="21">
        <f>VLOOKUP($J2396,ASBVs!$A$2:$G$411,7,FALSE)</f>
        <v>44707</v>
      </c>
      <c r="H2397" s="21"/>
      <c r="I2397" s="21"/>
      <c r="J2397" s="22"/>
    </row>
    <row r="2398" spans="2:10" ht="13.35" customHeight="1">
      <c r="B2398" s="8" t="s">
        <v>0</v>
      </c>
      <c r="C2398" s="9" t="s">
        <v>6</v>
      </c>
      <c r="D2398" s="9" t="s">
        <v>2667</v>
      </c>
      <c r="E2398" s="9" t="s">
        <v>2</v>
      </c>
      <c r="F2398" s="9" t="s">
        <v>1</v>
      </c>
      <c r="G2398" s="8" t="s">
        <v>3</v>
      </c>
      <c r="H2398" s="8" t="s">
        <v>4</v>
      </c>
      <c r="I2398" s="8" t="s">
        <v>5</v>
      </c>
      <c r="J2398" s="8" t="s">
        <v>7</v>
      </c>
    </row>
    <row r="2399" spans="2:10" ht="13.35" customHeight="1">
      <c r="B2399" s="10" t="str">
        <f>VLOOKUP($J2396,ASBVs!$A$2:$AE$411,9,FALSE)</f>
        <v>0.41</v>
      </c>
      <c r="C2399" s="10" t="str">
        <f>VLOOKUP($J2396,ASBVs!$A$2:$AE$411,11,FALSE)</f>
        <v>9.26</v>
      </c>
      <c r="D2399" s="10" t="str">
        <f>VLOOKUP($J2396,ASBVs!$A$2:$AE$411,13,FALSE)</f>
        <v>13.86</v>
      </c>
      <c r="E2399" s="10" t="str">
        <f>VLOOKUP($J2396,ASBVs!$A$2:$AE$411,17,FALSE)</f>
        <v>-0.13</v>
      </c>
      <c r="F2399" s="10" t="str">
        <f>VLOOKUP($J2396,ASBVs!$A$2:$AE$411,15,FALSE)</f>
        <v>2.30</v>
      </c>
      <c r="G2399" s="10" t="str">
        <f>VLOOKUP($J2396,ASBVs!$A$2:$AE$411,19,FALSE)</f>
        <v>2.66</v>
      </c>
      <c r="H2399" s="10" t="str">
        <f>VLOOKUP($J2396,ASBVs!$A$2:$AE$411,21,FALSE)</f>
        <v>-0.16</v>
      </c>
      <c r="I2399" s="10" t="str">
        <f>VLOOKUP($J2396,ASBVs!$A$2:$AE$411,23,FALSE)</f>
        <v>0.41</v>
      </c>
      <c r="J2399" s="10" t="str">
        <f>VLOOKUP($J2396,ASBVs!$A$2:$AE$411,25,FALSE)</f>
        <v>2.15</v>
      </c>
    </row>
    <row r="2400" spans="2:10" ht="13.35" customHeight="1">
      <c r="B2400" s="10" t="str">
        <f>VLOOKUP($J2396,ASBVs!$A$2:$AB$411,10,FALSE)</f>
        <v>61</v>
      </c>
      <c r="C2400" s="10" t="str">
        <f>VLOOKUP($J2396,ASBVs!$A$2:$AB$411,12,FALSE)</f>
        <v>64</v>
      </c>
      <c r="D2400" s="10" t="str">
        <f>VLOOKUP($J2396,ASBVs!$A$2:$AB$411,14,FALSE)</f>
        <v>62</v>
      </c>
      <c r="E2400" s="10" t="str">
        <f>VLOOKUP($J2396,ASBVs!$A$2:$AB$411,18,FALSE)</f>
        <v>63</v>
      </c>
      <c r="F2400" s="10" t="str">
        <f>VLOOKUP($J2396,ASBVs!$A$2:$AB$411,16,FALSE)</f>
        <v>65</v>
      </c>
      <c r="G2400" s="10" t="str">
        <f>VLOOKUP($J2396,ASBVs!$A$2:$AB$411,20,FALSE)</f>
        <v>56</v>
      </c>
      <c r="H2400" s="10" t="str">
        <f>VLOOKUP($J2396,ASBVs!$A$2:$AB$411,22,FALSE)</f>
        <v>46</v>
      </c>
      <c r="I2400" s="10" t="str">
        <f>VLOOKUP($J2396,ASBVs!$A$2:$AB$411,24,FALSE)</f>
        <v>46</v>
      </c>
      <c r="J2400" s="10" t="str">
        <f>VLOOKUP($J2396,ASBVs!$A$2:$AB$411,26,FALSE)</f>
        <v>50</v>
      </c>
    </row>
    <row r="2401" spans="2:10" ht="13.35" customHeight="1">
      <c r="B2401" s="11" t="s">
        <v>3103</v>
      </c>
      <c r="C2401" s="11" t="s">
        <v>3091</v>
      </c>
      <c r="D2401" s="11" t="s">
        <v>3104</v>
      </c>
      <c r="E2401" s="23" t="s">
        <v>2623</v>
      </c>
      <c r="F2401" s="23"/>
      <c r="G2401" s="24" t="s">
        <v>3105</v>
      </c>
      <c r="H2401" s="25"/>
      <c r="I2401" s="23" t="s">
        <v>3106</v>
      </c>
      <c r="J2401" s="23"/>
    </row>
    <row r="2402" spans="2:10" ht="13.35" customHeight="1">
      <c r="B2402" s="10" t="str">
        <f>VLOOKUP($J2396,ASBVs!$A$2:$AE$411,29,FALSE)</f>
        <v>3</v>
      </c>
      <c r="C2402" s="10" t="str">
        <f>VLOOKUP($J2396,ASBVs!$A$2:$AE$411,30,FALSE)</f>
        <v>3</v>
      </c>
      <c r="D2402" s="10" t="str">
        <f>VLOOKUP($J2396,ASBVs!$A$2:$AE$411,31,FALSE)</f>
        <v>1</v>
      </c>
      <c r="E2402" s="26" t="str">
        <f>VLOOKUP($J2396,ASBVs!$A$2:$B$411,2,FALSE)</f>
        <v xml:space="preserve">Tradie </v>
      </c>
      <c r="F2402" s="26"/>
      <c r="G2402" s="27" t="str">
        <f>VLOOKUP($J2396,ASBVs!$A$2:$AB$411,27,FALSE)</f>
        <v>142.86</v>
      </c>
      <c r="H2402" s="25"/>
      <c r="I2402" s="27" t="str">
        <f>VLOOKUP($J2396,ASBVs!$A$2:$AB$411,28,FALSE)</f>
        <v>145.49</v>
      </c>
      <c r="J2402" s="25"/>
    </row>
    <row r="2403" spans="2:10" ht="13.35" customHeight="1">
      <c r="B2403" s="28" t="s">
        <v>3107</v>
      </c>
      <c r="C2403" s="28"/>
      <c r="D2403" s="28"/>
      <c r="E2403" s="28"/>
      <c r="F2403" s="28"/>
      <c r="G2403" s="28"/>
      <c r="H2403" s="28" t="s">
        <v>3108</v>
      </c>
      <c r="I2403" s="28"/>
      <c r="J2403" s="28"/>
    </row>
    <row r="2405" spans="2:10" ht="13.35" customHeight="1">
      <c r="B2405" s="3" t="s">
        <v>3099</v>
      </c>
      <c r="C2405" s="4"/>
      <c r="D2405" s="4" t="str">
        <f>VLOOKUP($J2405,ASBVs!$A$2:$D$411,4,FALSE)</f>
        <v>220666</v>
      </c>
      <c r="E2405" s="4"/>
      <c r="F2405" s="4" t="str">
        <f>VLOOKUP($J2405,ASBVs!$A$2:$H$411,8,FALSE)</f>
        <v>Twin</v>
      </c>
      <c r="G2405" s="29" t="str">
        <f>VLOOKUP($J2405,ASBVs!$A$2:$AF$411,32,FALSE)</f>
        <v>«««««</v>
      </c>
      <c r="H2405" s="30"/>
      <c r="I2405" s="5" t="s">
        <v>3100</v>
      </c>
      <c r="J2405" s="6">
        <v>268</v>
      </c>
    </row>
    <row r="2406" spans="2:10" ht="13.35" customHeight="1">
      <c r="B2406" s="7" t="s">
        <v>3101</v>
      </c>
      <c r="C2406" s="19" t="str">
        <f>VLOOKUP($J2405,ASBVs!$A$2:$F$411,6,FALSE)</f>
        <v>201283</v>
      </c>
      <c r="D2406" s="20"/>
      <c r="E2406" s="20"/>
      <c r="F2406" s="7" t="s">
        <v>3102</v>
      </c>
      <c r="G2406" s="21">
        <f>VLOOKUP($J2405,ASBVs!$A$2:$G$411,7,FALSE)</f>
        <v>44684</v>
      </c>
      <c r="H2406" s="21"/>
      <c r="I2406" s="21"/>
      <c r="J2406" s="22"/>
    </row>
    <row r="2407" spans="2:10" ht="13.35" customHeight="1">
      <c r="B2407" s="8" t="s">
        <v>0</v>
      </c>
      <c r="C2407" s="9" t="s">
        <v>6</v>
      </c>
      <c r="D2407" s="9" t="s">
        <v>2667</v>
      </c>
      <c r="E2407" s="9" t="s">
        <v>2</v>
      </c>
      <c r="F2407" s="9" t="s">
        <v>1</v>
      </c>
      <c r="G2407" s="8" t="s">
        <v>3</v>
      </c>
      <c r="H2407" s="8" t="s">
        <v>4</v>
      </c>
      <c r="I2407" s="8" t="s">
        <v>5</v>
      </c>
      <c r="J2407" s="8" t="s">
        <v>7</v>
      </c>
    </row>
    <row r="2408" spans="2:10" ht="13.35" customHeight="1">
      <c r="B2408" s="10" t="str">
        <f>VLOOKUP($J2405,ASBVs!$A$2:$AE$411,9,FALSE)</f>
        <v>0.31</v>
      </c>
      <c r="C2408" s="10" t="str">
        <f>VLOOKUP($J2405,ASBVs!$A$2:$AE$411,11,FALSE)</f>
        <v>9.01</v>
      </c>
      <c r="D2408" s="10" t="str">
        <f>VLOOKUP($J2405,ASBVs!$A$2:$AE$411,13,FALSE)</f>
        <v>12.62</v>
      </c>
      <c r="E2408" s="10" t="str">
        <f>VLOOKUP($J2405,ASBVs!$A$2:$AE$411,17,FALSE)</f>
        <v>-0.08</v>
      </c>
      <c r="F2408" s="10" t="str">
        <f>VLOOKUP($J2405,ASBVs!$A$2:$AE$411,15,FALSE)</f>
        <v>3.36</v>
      </c>
      <c r="G2408" s="10" t="str">
        <f>VLOOKUP($J2405,ASBVs!$A$2:$AE$411,19,FALSE)</f>
        <v>3.35</v>
      </c>
      <c r="H2408" s="10" t="str">
        <f>VLOOKUP($J2405,ASBVs!$A$2:$AE$411,21,FALSE)</f>
        <v>0.00</v>
      </c>
      <c r="I2408" s="10" t="str">
        <f>VLOOKUP($J2405,ASBVs!$A$2:$AE$411,23,FALSE)</f>
        <v>0.58</v>
      </c>
      <c r="J2408" s="10" t="str">
        <f>VLOOKUP($J2405,ASBVs!$A$2:$AE$411,25,FALSE)</f>
        <v>2.32</v>
      </c>
    </row>
    <row r="2409" spans="2:10" ht="13.35" customHeight="1">
      <c r="B2409" s="10" t="str">
        <f>VLOOKUP($J2405,ASBVs!$A$2:$AB$411,10,FALSE)</f>
        <v>63</v>
      </c>
      <c r="C2409" s="10" t="str">
        <f>VLOOKUP($J2405,ASBVs!$A$2:$AB$411,12,FALSE)</f>
        <v>67</v>
      </c>
      <c r="D2409" s="10" t="str">
        <f>VLOOKUP($J2405,ASBVs!$A$2:$AB$411,14,FALSE)</f>
        <v>67</v>
      </c>
      <c r="E2409" s="10" t="str">
        <f>VLOOKUP($J2405,ASBVs!$A$2:$AB$411,18,FALSE)</f>
        <v>67</v>
      </c>
      <c r="F2409" s="10" t="str">
        <f>VLOOKUP($J2405,ASBVs!$A$2:$AB$411,16,FALSE)</f>
        <v>69</v>
      </c>
      <c r="G2409" s="10" t="str">
        <f>VLOOKUP($J2405,ASBVs!$A$2:$AB$411,20,FALSE)</f>
        <v>57</v>
      </c>
      <c r="H2409" s="10" t="str">
        <f>VLOOKUP($J2405,ASBVs!$A$2:$AB$411,22,FALSE)</f>
        <v>46</v>
      </c>
      <c r="I2409" s="10" t="str">
        <f>VLOOKUP($J2405,ASBVs!$A$2:$AB$411,24,FALSE)</f>
        <v>45</v>
      </c>
      <c r="J2409" s="10" t="str">
        <f>VLOOKUP($J2405,ASBVs!$A$2:$AB$411,26,FALSE)</f>
        <v>52</v>
      </c>
    </row>
    <row r="2410" spans="2:10" ht="13.35" customHeight="1">
      <c r="B2410" s="11" t="s">
        <v>3103</v>
      </c>
      <c r="C2410" s="11" t="s">
        <v>3091</v>
      </c>
      <c r="D2410" s="11" t="s">
        <v>3104</v>
      </c>
      <c r="E2410" s="23" t="s">
        <v>2623</v>
      </c>
      <c r="F2410" s="23"/>
      <c r="G2410" s="24" t="s">
        <v>3105</v>
      </c>
      <c r="H2410" s="25"/>
      <c r="I2410" s="23" t="s">
        <v>3106</v>
      </c>
      <c r="J2410" s="23"/>
    </row>
    <row r="2411" spans="2:10" ht="13.35" customHeight="1">
      <c r="B2411" s="10" t="str">
        <f>VLOOKUP($J2405,ASBVs!$A$2:$AE$411,29,FALSE)</f>
        <v>1</v>
      </c>
      <c r="C2411" s="10" t="str">
        <f>VLOOKUP($J2405,ASBVs!$A$2:$AE$411,30,FALSE)</f>
        <v>2</v>
      </c>
      <c r="D2411" s="10" t="str">
        <f>VLOOKUP($J2405,ASBVs!$A$2:$AE$411,31,FALSE)</f>
        <v>2</v>
      </c>
      <c r="E2411" s="26" t="str">
        <f>VLOOKUP($J2405,ASBVs!$A$2:$B$411,2,FALSE)</f>
        <v xml:space="preserve">Tradie </v>
      </c>
      <c r="F2411" s="26"/>
      <c r="G2411" s="27" t="str">
        <f>VLOOKUP($J2405,ASBVs!$A$2:$AB$411,27,FALSE)</f>
        <v>144.70</v>
      </c>
      <c r="H2411" s="25"/>
      <c r="I2411" s="27" t="str">
        <f>VLOOKUP($J2405,ASBVs!$A$2:$AB$411,28,FALSE)</f>
        <v>145.36</v>
      </c>
      <c r="J2411" s="25"/>
    </row>
    <row r="2412" spans="2:10" ht="13.35" customHeight="1">
      <c r="B2412" s="28" t="s">
        <v>3107</v>
      </c>
      <c r="C2412" s="28"/>
      <c r="D2412" s="28"/>
      <c r="E2412" s="28"/>
      <c r="F2412" s="28"/>
      <c r="G2412" s="28"/>
      <c r="H2412" s="28" t="s">
        <v>3108</v>
      </c>
      <c r="I2412" s="28"/>
      <c r="J2412" s="28"/>
    </row>
    <row r="2414" spans="2:10" ht="13.35" customHeight="1">
      <c r="B2414" s="3" t="s">
        <v>3099</v>
      </c>
      <c r="C2414" s="4"/>
      <c r="D2414" s="4" t="str">
        <f>VLOOKUP($J2414,ASBVs!$A$2:$D$411,4,FALSE)</f>
        <v>220623</v>
      </c>
      <c r="E2414" s="4"/>
      <c r="F2414" s="4" t="str">
        <f>VLOOKUP($J2414,ASBVs!$A$2:$H$411,8,FALSE)</f>
        <v>Twin</v>
      </c>
      <c r="G2414" s="29"/>
      <c r="H2414" s="30"/>
      <c r="I2414" s="5" t="s">
        <v>3100</v>
      </c>
      <c r="J2414" s="6">
        <v>269</v>
      </c>
    </row>
    <row r="2415" spans="2:10" ht="13.35" customHeight="1">
      <c r="B2415" s="7" t="s">
        <v>3101</v>
      </c>
      <c r="C2415" s="19" t="str">
        <f>VLOOKUP($J2414,ASBVs!$A$2:$F$411,6,FALSE)</f>
        <v>210174</v>
      </c>
      <c r="D2415" s="20"/>
      <c r="E2415" s="20"/>
      <c r="F2415" s="7" t="s">
        <v>3102</v>
      </c>
      <c r="G2415" s="21">
        <f>VLOOKUP($J2414,ASBVs!$A$2:$G$411,7,FALSE)</f>
        <v>44683</v>
      </c>
      <c r="H2415" s="21"/>
      <c r="I2415" s="21"/>
      <c r="J2415" s="22"/>
    </row>
    <row r="2416" spans="2:10" ht="13.35" customHeight="1">
      <c r="B2416" s="8" t="s">
        <v>0</v>
      </c>
      <c r="C2416" s="9" t="s">
        <v>6</v>
      </c>
      <c r="D2416" s="9" t="s">
        <v>2667</v>
      </c>
      <c r="E2416" s="9" t="s">
        <v>2</v>
      </c>
      <c r="F2416" s="9" t="s">
        <v>1</v>
      </c>
      <c r="G2416" s="8" t="s">
        <v>3</v>
      </c>
      <c r="H2416" s="8" t="s">
        <v>4</v>
      </c>
      <c r="I2416" s="8" t="s">
        <v>5</v>
      </c>
      <c r="J2416" s="8" t="s">
        <v>7</v>
      </c>
    </row>
    <row r="2417" spans="2:10" ht="13.35" customHeight="1">
      <c r="B2417" s="10" t="str">
        <f>VLOOKUP($J2414,ASBVs!$A$2:$AE$411,9,FALSE)</f>
        <v>0.48</v>
      </c>
      <c r="C2417" s="10" t="str">
        <f>VLOOKUP($J2414,ASBVs!$A$2:$AE$411,11,FALSE)</f>
        <v>10.18</v>
      </c>
      <c r="D2417" s="10" t="str">
        <f>VLOOKUP($J2414,ASBVs!$A$2:$AE$411,13,FALSE)</f>
        <v>14.84</v>
      </c>
      <c r="E2417" s="10" t="str">
        <f>VLOOKUP($J2414,ASBVs!$A$2:$AE$411,17,FALSE)</f>
        <v>-0.44</v>
      </c>
      <c r="F2417" s="10" t="str">
        <f>VLOOKUP($J2414,ASBVs!$A$2:$AE$411,15,FALSE)</f>
        <v>3.23</v>
      </c>
      <c r="G2417" s="10" t="str">
        <f>VLOOKUP($J2414,ASBVs!$A$2:$AE$411,19,FALSE)</f>
        <v>4.38</v>
      </c>
      <c r="H2417" s="10" t="str">
        <f>VLOOKUP($J2414,ASBVs!$A$2:$AE$411,21,FALSE)</f>
        <v>-0.57</v>
      </c>
      <c r="I2417" s="10" t="str">
        <f>VLOOKUP($J2414,ASBVs!$A$2:$AE$411,23,FALSE)</f>
        <v>4.23</v>
      </c>
      <c r="J2417" s="10" t="str">
        <f>VLOOKUP($J2414,ASBVs!$A$2:$AE$411,25,FALSE)</f>
        <v>2.61</v>
      </c>
    </row>
    <row r="2418" spans="2:10" ht="13.35" customHeight="1">
      <c r="B2418" s="10" t="str">
        <f>VLOOKUP($J2414,ASBVs!$A$2:$AB$411,10,FALSE)</f>
        <v>61</v>
      </c>
      <c r="C2418" s="10" t="str">
        <f>VLOOKUP($J2414,ASBVs!$A$2:$AB$411,12,FALSE)</f>
        <v>65</v>
      </c>
      <c r="D2418" s="10" t="str">
        <f>VLOOKUP($J2414,ASBVs!$A$2:$AB$411,14,FALSE)</f>
        <v>65</v>
      </c>
      <c r="E2418" s="10" t="str">
        <f>VLOOKUP($J2414,ASBVs!$A$2:$AB$411,18,FALSE)</f>
        <v>66</v>
      </c>
      <c r="F2418" s="10" t="str">
        <f>VLOOKUP($J2414,ASBVs!$A$2:$AB$411,16,FALSE)</f>
        <v>68</v>
      </c>
      <c r="G2418" s="10" t="str">
        <f>VLOOKUP($J2414,ASBVs!$A$2:$AB$411,20,FALSE)</f>
        <v>55</v>
      </c>
      <c r="H2418" s="10" t="str">
        <f>VLOOKUP($J2414,ASBVs!$A$2:$AB$411,22,FALSE)</f>
        <v>47</v>
      </c>
      <c r="I2418" s="10" t="str">
        <f>VLOOKUP($J2414,ASBVs!$A$2:$AB$411,24,FALSE)</f>
        <v>46</v>
      </c>
      <c r="J2418" s="10" t="str">
        <f>VLOOKUP($J2414,ASBVs!$A$2:$AB$411,26,FALSE)</f>
        <v>52</v>
      </c>
    </row>
    <row r="2419" spans="2:10" ht="13.35" customHeight="1">
      <c r="B2419" s="11" t="s">
        <v>3103</v>
      </c>
      <c r="C2419" s="11" t="s">
        <v>3091</v>
      </c>
      <c r="D2419" s="11" t="s">
        <v>3104</v>
      </c>
      <c r="E2419" s="23" t="s">
        <v>2623</v>
      </c>
      <c r="F2419" s="23"/>
      <c r="G2419" s="24" t="s">
        <v>3105</v>
      </c>
      <c r="H2419" s="25"/>
      <c r="I2419" s="23" t="s">
        <v>3106</v>
      </c>
      <c r="J2419" s="23"/>
    </row>
    <row r="2420" spans="2:10" ht="13.35" customHeight="1">
      <c r="B2420" s="10" t="str">
        <f>VLOOKUP($J2414,ASBVs!$A$2:$AE$411,29,FALSE)</f>
        <v>2</v>
      </c>
      <c r="C2420" s="10" t="str">
        <f>VLOOKUP($J2414,ASBVs!$A$2:$AE$411,30,FALSE)</f>
        <v>2</v>
      </c>
      <c r="D2420" s="10" t="str">
        <f>VLOOKUP($J2414,ASBVs!$A$2:$AE$411,31,FALSE)</f>
        <v>2</v>
      </c>
      <c r="E2420" s="26" t="str">
        <f>VLOOKUP($J2414,ASBVs!$A$2:$B$411,2,FALSE)</f>
        <v xml:space="preserve">Tradie </v>
      </c>
      <c r="F2420" s="26"/>
      <c r="G2420" s="27" t="str">
        <f>VLOOKUP($J2414,ASBVs!$A$2:$AB$411,27,FALSE)</f>
        <v>138.10</v>
      </c>
      <c r="H2420" s="25"/>
      <c r="I2420" s="27" t="str">
        <f>VLOOKUP($J2414,ASBVs!$A$2:$AB$411,28,FALSE)</f>
        <v>145.25</v>
      </c>
      <c r="J2420" s="25"/>
    </row>
    <row r="2421" spans="2:10" ht="13.35" customHeight="1">
      <c r="B2421" s="28" t="s">
        <v>3107</v>
      </c>
      <c r="C2421" s="28"/>
      <c r="D2421" s="28"/>
      <c r="E2421" s="28"/>
      <c r="F2421" s="28"/>
      <c r="G2421" s="28"/>
      <c r="H2421" s="28" t="s">
        <v>3108</v>
      </c>
      <c r="I2421" s="28"/>
      <c r="J2421" s="28"/>
    </row>
    <row r="2423" spans="2:10" ht="13.35" customHeight="1">
      <c r="B2423" s="3" t="s">
        <v>3099</v>
      </c>
      <c r="C2423" s="4"/>
      <c r="D2423" s="4" t="str">
        <f>VLOOKUP($J2423,ASBVs!$A$2:$D$411,4,FALSE)</f>
        <v>220479</v>
      </c>
      <c r="E2423" s="4"/>
      <c r="F2423" s="4" t="str">
        <f>VLOOKUP($J2423,ASBVs!$A$2:$H$411,8,FALSE)</f>
        <v>Twin</v>
      </c>
      <c r="G2423" s="29" t="str">
        <f>VLOOKUP($J2423,ASBVs!$A$2:$AF$411,32,FALSE)</f>
        <v xml:space="preserve"> </v>
      </c>
      <c r="H2423" s="30"/>
      <c r="I2423" s="5" t="s">
        <v>3100</v>
      </c>
      <c r="J2423" s="6">
        <v>270</v>
      </c>
    </row>
    <row r="2424" spans="2:10" ht="13.35" customHeight="1">
      <c r="B2424" s="7" t="s">
        <v>3101</v>
      </c>
      <c r="C2424" s="19" t="str">
        <f>VLOOKUP($J2423,ASBVs!$A$2:$F$411,6,FALSE)</f>
        <v>210870</v>
      </c>
      <c r="D2424" s="20"/>
      <c r="E2424" s="20"/>
      <c r="F2424" s="7" t="s">
        <v>3102</v>
      </c>
      <c r="G2424" s="21">
        <f>VLOOKUP($J2423,ASBVs!$A$2:$G$411,7,FALSE)</f>
        <v>44683</v>
      </c>
      <c r="H2424" s="21"/>
      <c r="I2424" s="21"/>
      <c r="J2424" s="22"/>
    </row>
    <row r="2425" spans="2:10" ht="13.35" customHeight="1">
      <c r="B2425" s="8" t="s">
        <v>0</v>
      </c>
      <c r="C2425" s="9" t="s">
        <v>6</v>
      </c>
      <c r="D2425" s="9" t="s">
        <v>2667</v>
      </c>
      <c r="E2425" s="9" t="s">
        <v>2</v>
      </c>
      <c r="F2425" s="9" t="s">
        <v>1</v>
      </c>
      <c r="G2425" s="8" t="s">
        <v>3</v>
      </c>
      <c r="H2425" s="8" t="s">
        <v>4</v>
      </c>
      <c r="I2425" s="8" t="s">
        <v>5</v>
      </c>
      <c r="J2425" s="8" t="s">
        <v>7</v>
      </c>
    </row>
    <row r="2426" spans="2:10" ht="13.35" customHeight="1">
      <c r="B2426" s="10" t="str">
        <f>VLOOKUP($J2423,ASBVs!$A$2:$AE$411,9,FALSE)</f>
        <v>0.48</v>
      </c>
      <c r="C2426" s="10" t="str">
        <f>VLOOKUP($J2423,ASBVs!$A$2:$AE$411,11,FALSE)</f>
        <v>9.24</v>
      </c>
      <c r="D2426" s="10" t="str">
        <f>VLOOKUP($J2423,ASBVs!$A$2:$AE$411,13,FALSE)</f>
        <v>13.81</v>
      </c>
      <c r="E2426" s="10" t="str">
        <f>VLOOKUP($J2423,ASBVs!$A$2:$AE$411,17,FALSE)</f>
        <v>-0.28</v>
      </c>
      <c r="F2426" s="10" t="str">
        <f>VLOOKUP($J2423,ASBVs!$A$2:$AE$411,15,FALSE)</f>
        <v>2.85</v>
      </c>
      <c r="G2426" s="10" t="str">
        <f>VLOOKUP($J2423,ASBVs!$A$2:$AE$411,19,FALSE)</f>
        <v>3.27</v>
      </c>
      <c r="H2426" s="10" t="str">
        <f>VLOOKUP($J2423,ASBVs!$A$2:$AE$411,21,FALSE)</f>
        <v>-0.28</v>
      </c>
      <c r="I2426" s="10" t="str">
        <f>VLOOKUP($J2423,ASBVs!$A$2:$AE$411,23,FALSE)</f>
        <v>1.47</v>
      </c>
      <c r="J2426" s="10" t="str">
        <f>VLOOKUP($J2423,ASBVs!$A$2:$AE$411,25,FALSE)</f>
        <v>2.56</v>
      </c>
    </row>
    <row r="2427" spans="2:10" ht="13.35" customHeight="1">
      <c r="B2427" s="10" t="str">
        <f>VLOOKUP($J2423,ASBVs!$A$2:$AB$411,10,FALSE)</f>
        <v>61</v>
      </c>
      <c r="C2427" s="10" t="str">
        <f>VLOOKUP($J2423,ASBVs!$A$2:$AB$411,12,FALSE)</f>
        <v>65</v>
      </c>
      <c r="D2427" s="10" t="str">
        <f>VLOOKUP($J2423,ASBVs!$A$2:$AB$411,14,FALSE)</f>
        <v>65</v>
      </c>
      <c r="E2427" s="10" t="str">
        <f>VLOOKUP($J2423,ASBVs!$A$2:$AB$411,18,FALSE)</f>
        <v>66</v>
      </c>
      <c r="F2427" s="10" t="str">
        <f>VLOOKUP($J2423,ASBVs!$A$2:$AB$411,16,FALSE)</f>
        <v>68</v>
      </c>
      <c r="G2427" s="10" t="str">
        <f>VLOOKUP($J2423,ASBVs!$A$2:$AB$411,20,FALSE)</f>
        <v>56</v>
      </c>
      <c r="H2427" s="10" t="str">
        <f>VLOOKUP($J2423,ASBVs!$A$2:$AB$411,22,FALSE)</f>
        <v>47</v>
      </c>
      <c r="I2427" s="10" t="str">
        <f>VLOOKUP($J2423,ASBVs!$A$2:$AB$411,24,FALSE)</f>
        <v>47</v>
      </c>
      <c r="J2427" s="10" t="str">
        <f>VLOOKUP($J2423,ASBVs!$A$2:$AB$411,26,FALSE)</f>
        <v>52</v>
      </c>
    </row>
    <row r="2428" spans="2:10" ht="13.35" customHeight="1">
      <c r="B2428" s="11" t="s">
        <v>3103</v>
      </c>
      <c r="C2428" s="11" t="s">
        <v>3091</v>
      </c>
      <c r="D2428" s="11" t="s">
        <v>3104</v>
      </c>
      <c r="E2428" s="23" t="s">
        <v>2623</v>
      </c>
      <c r="F2428" s="23"/>
      <c r="G2428" s="24" t="s">
        <v>3105</v>
      </c>
      <c r="H2428" s="25"/>
      <c r="I2428" s="23" t="s">
        <v>3106</v>
      </c>
      <c r="J2428" s="23"/>
    </row>
    <row r="2429" spans="2:10" ht="13.35" customHeight="1">
      <c r="B2429" s="10" t="str">
        <f>VLOOKUP($J2423,ASBVs!$A$2:$AE$411,29,FALSE)</f>
        <v>2</v>
      </c>
      <c r="C2429" s="10" t="str">
        <f>VLOOKUP($J2423,ASBVs!$A$2:$AE$411,30,FALSE)</f>
        <v>1</v>
      </c>
      <c r="D2429" s="10" t="str">
        <f>VLOOKUP($J2423,ASBVs!$A$2:$AE$411,31,FALSE)</f>
        <v>2</v>
      </c>
      <c r="E2429" s="26" t="str">
        <f>VLOOKUP($J2423,ASBVs!$A$2:$B$411,2,FALSE)</f>
        <v xml:space="preserve">Dorset </v>
      </c>
      <c r="F2429" s="26"/>
      <c r="G2429" s="27" t="str">
        <f>VLOOKUP($J2423,ASBVs!$A$2:$AB$411,27,FALSE)</f>
        <v>145.73</v>
      </c>
      <c r="H2429" s="25"/>
      <c r="I2429" s="27" t="str">
        <f>VLOOKUP($J2423,ASBVs!$A$2:$AB$411,28,FALSE)</f>
        <v>149.67</v>
      </c>
      <c r="J2429" s="25"/>
    </row>
    <row r="2430" spans="2:10" ht="13.35" customHeight="1">
      <c r="B2430" s="28" t="s">
        <v>3107</v>
      </c>
      <c r="C2430" s="28"/>
      <c r="D2430" s="28"/>
      <c r="E2430" s="28"/>
      <c r="F2430" s="28"/>
      <c r="G2430" s="28"/>
      <c r="H2430" s="28" t="s">
        <v>3108</v>
      </c>
      <c r="I2430" s="28"/>
      <c r="J2430" s="28"/>
    </row>
    <row r="2432" spans="2:10" ht="13.35" customHeight="1">
      <c r="B2432" s="3" t="s">
        <v>3099</v>
      </c>
      <c r="C2432" s="4"/>
      <c r="D2432" s="4" t="str">
        <f>VLOOKUP($J2432,ASBVs!$A$2:$D$411,4,FALSE)</f>
        <v>220965</v>
      </c>
      <c r="E2432" s="4"/>
      <c r="F2432" s="4" t="str">
        <f>VLOOKUP($J2432,ASBVs!$A$2:$H$411,8,FALSE)</f>
        <v>Twin</v>
      </c>
      <c r="G2432" s="29" t="str">
        <f>VLOOKUP($J2432,ASBVs!$A$2:$AF$411,32,FALSE)</f>
        <v xml:space="preserve"> </v>
      </c>
      <c r="H2432" s="30"/>
      <c r="I2432" s="5" t="s">
        <v>3100</v>
      </c>
      <c r="J2432" s="6">
        <v>271</v>
      </c>
    </row>
    <row r="2433" spans="2:10" ht="13.35" customHeight="1">
      <c r="B2433" s="7" t="s">
        <v>3101</v>
      </c>
      <c r="C2433" s="19" t="str">
        <f>VLOOKUP($J2432,ASBVs!$A$2:$F$411,6,FALSE)</f>
        <v>210234</v>
      </c>
      <c r="D2433" s="20"/>
      <c r="E2433" s="20"/>
      <c r="F2433" s="7" t="s">
        <v>3102</v>
      </c>
      <c r="G2433" s="21">
        <f>VLOOKUP($J2432,ASBVs!$A$2:$G$411,7,FALSE)</f>
        <v>44693</v>
      </c>
      <c r="H2433" s="21"/>
      <c r="I2433" s="21"/>
      <c r="J2433" s="22"/>
    </row>
    <row r="2434" spans="2:10" ht="13.35" customHeight="1">
      <c r="B2434" s="8" t="s">
        <v>0</v>
      </c>
      <c r="C2434" s="9" t="s">
        <v>6</v>
      </c>
      <c r="D2434" s="9" t="s">
        <v>2667</v>
      </c>
      <c r="E2434" s="9" t="s">
        <v>2</v>
      </c>
      <c r="F2434" s="9" t="s">
        <v>1</v>
      </c>
      <c r="G2434" s="8" t="s">
        <v>3</v>
      </c>
      <c r="H2434" s="8" t="s">
        <v>4</v>
      </c>
      <c r="I2434" s="8" t="s">
        <v>5</v>
      </c>
      <c r="J2434" s="8" t="s">
        <v>7</v>
      </c>
    </row>
    <row r="2435" spans="2:10" ht="13.35" customHeight="1">
      <c r="B2435" s="10" t="str">
        <f>VLOOKUP($J2432,ASBVs!$A$2:$AE$411,9,FALSE)</f>
        <v>0.34</v>
      </c>
      <c r="C2435" s="10" t="str">
        <f>VLOOKUP($J2432,ASBVs!$A$2:$AE$411,11,FALSE)</f>
        <v>9.33</v>
      </c>
      <c r="D2435" s="10" t="str">
        <f>VLOOKUP($J2432,ASBVs!$A$2:$AE$411,13,FALSE)</f>
        <v>13.67</v>
      </c>
      <c r="E2435" s="10" t="str">
        <f>VLOOKUP($J2432,ASBVs!$A$2:$AE$411,17,FALSE)</f>
        <v>-0.56</v>
      </c>
      <c r="F2435" s="10" t="str">
        <f>VLOOKUP($J2432,ASBVs!$A$2:$AE$411,15,FALSE)</f>
        <v>1.75</v>
      </c>
      <c r="G2435" s="10" t="str">
        <f>VLOOKUP($J2432,ASBVs!$A$2:$AE$411,19,FALSE)</f>
        <v>3.03</v>
      </c>
      <c r="H2435" s="10" t="str">
        <f>VLOOKUP($J2432,ASBVs!$A$2:$AE$411,21,FALSE)</f>
        <v>-0.44</v>
      </c>
      <c r="I2435" s="10" t="str">
        <f>VLOOKUP($J2432,ASBVs!$A$2:$AE$411,23,FALSE)</f>
        <v>3.04</v>
      </c>
      <c r="J2435" s="10" t="str">
        <f>VLOOKUP($J2432,ASBVs!$A$2:$AE$411,25,FALSE)</f>
        <v>1.98</v>
      </c>
    </row>
    <row r="2436" spans="2:10" ht="13.35" customHeight="1">
      <c r="B2436" s="10" t="str">
        <f>VLOOKUP($J2432,ASBVs!$A$2:$AB$411,10,FALSE)</f>
        <v>58</v>
      </c>
      <c r="C2436" s="10" t="str">
        <f>VLOOKUP($J2432,ASBVs!$A$2:$AB$411,12,FALSE)</f>
        <v>62</v>
      </c>
      <c r="D2436" s="10" t="str">
        <f>VLOOKUP($J2432,ASBVs!$A$2:$AB$411,14,FALSE)</f>
        <v>60</v>
      </c>
      <c r="E2436" s="10" t="str">
        <f>VLOOKUP($J2432,ASBVs!$A$2:$AB$411,18,FALSE)</f>
        <v>62</v>
      </c>
      <c r="F2436" s="10" t="str">
        <f>VLOOKUP($J2432,ASBVs!$A$2:$AB$411,16,FALSE)</f>
        <v>64</v>
      </c>
      <c r="G2436" s="10" t="str">
        <f>VLOOKUP($J2432,ASBVs!$A$2:$AB$411,20,FALSE)</f>
        <v>55</v>
      </c>
      <c r="H2436" s="10" t="str">
        <f>VLOOKUP($J2432,ASBVs!$A$2:$AB$411,22,FALSE)</f>
        <v>46</v>
      </c>
      <c r="I2436" s="10" t="str">
        <f>VLOOKUP($J2432,ASBVs!$A$2:$AB$411,24,FALSE)</f>
        <v>46</v>
      </c>
      <c r="J2436" s="10" t="str">
        <f>VLOOKUP($J2432,ASBVs!$A$2:$AB$411,26,FALSE)</f>
        <v>50</v>
      </c>
    </row>
    <row r="2437" spans="2:10" ht="13.35" customHeight="1">
      <c r="B2437" s="11" t="s">
        <v>3103</v>
      </c>
      <c r="C2437" s="11" t="s">
        <v>3091</v>
      </c>
      <c r="D2437" s="11" t="s">
        <v>3104</v>
      </c>
      <c r="E2437" s="23" t="s">
        <v>2623</v>
      </c>
      <c r="F2437" s="23"/>
      <c r="G2437" s="24" t="s">
        <v>3105</v>
      </c>
      <c r="H2437" s="25"/>
      <c r="I2437" s="23" t="s">
        <v>3106</v>
      </c>
      <c r="J2437" s="23"/>
    </row>
    <row r="2438" spans="2:10" ht="13.35" customHeight="1">
      <c r="B2438" s="10" t="str">
        <f>VLOOKUP($J2432,ASBVs!$A$2:$AE$411,29,FALSE)</f>
        <v>2</v>
      </c>
      <c r="C2438" s="10" t="str">
        <f>VLOOKUP($J2432,ASBVs!$A$2:$AE$411,30,FALSE)</f>
        <v>2</v>
      </c>
      <c r="D2438" s="10" t="str">
        <f>VLOOKUP($J2432,ASBVs!$A$2:$AE$411,31,FALSE)</f>
        <v>3</v>
      </c>
      <c r="E2438" s="26" t="str">
        <f>VLOOKUP($J2432,ASBVs!$A$2:$B$411,2,FALSE)</f>
        <v xml:space="preserve">Dorset </v>
      </c>
      <c r="F2438" s="26"/>
      <c r="G2438" s="27" t="str">
        <f>VLOOKUP($J2432,ASBVs!$A$2:$AB$411,27,FALSE)</f>
        <v>134.20</v>
      </c>
      <c r="H2438" s="25"/>
      <c r="I2438" s="27" t="str">
        <f>VLOOKUP($J2432,ASBVs!$A$2:$AB$411,28,FALSE)</f>
        <v>139.88</v>
      </c>
      <c r="J2438" s="25"/>
    </row>
    <row r="2439" spans="2:10" ht="13.35" customHeight="1">
      <c r="B2439" s="28" t="s">
        <v>3107</v>
      </c>
      <c r="C2439" s="28"/>
      <c r="D2439" s="28"/>
      <c r="E2439" s="28"/>
      <c r="F2439" s="28"/>
      <c r="G2439" s="28"/>
      <c r="H2439" s="28" t="s">
        <v>3108</v>
      </c>
      <c r="I2439" s="28"/>
      <c r="J2439" s="28"/>
    </row>
    <row r="2441" spans="2:10" ht="13.35" customHeight="1">
      <c r="B2441" s="3" t="s">
        <v>3099</v>
      </c>
      <c r="C2441" s="4"/>
      <c r="D2441" s="4" t="str">
        <f>VLOOKUP($J2441,ASBVs!$A$2:$D$411,4,FALSE)</f>
        <v>221101</v>
      </c>
      <c r="E2441" s="4"/>
      <c r="F2441" s="4" t="str">
        <f>VLOOKUP($J2441,ASBVs!$A$2:$H$411,8,FALSE)</f>
        <v>Single</v>
      </c>
      <c r="G2441" s="29" t="str">
        <f>VLOOKUP($J2441,ASBVs!$A$2:$AF$411,32,FALSE)</f>
        <v xml:space="preserve"> </v>
      </c>
      <c r="H2441" s="30"/>
      <c r="I2441" s="5" t="s">
        <v>3100</v>
      </c>
      <c r="J2441" s="6">
        <v>272</v>
      </c>
    </row>
    <row r="2442" spans="2:10" ht="13.35" customHeight="1">
      <c r="B2442" s="7" t="s">
        <v>3101</v>
      </c>
      <c r="C2442" s="19" t="str">
        <f>VLOOKUP($J2441,ASBVs!$A$2:$F$411,6,FALSE)</f>
        <v>200234</v>
      </c>
      <c r="D2442" s="20"/>
      <c r="E2442" s="20"/>
      <c r="F2442" s="7" t="s">
        <v>3102</v>
      </c>
      <c r="G2442" s="21">
        <f>VLOOKUP($J2441,ASBVs!$A$2:$G$411,7,FALSE)</f>
        <v>44711</v>
      </c>
      <c r="H2442" s="21"/>
      <c r="I2442" s="21"/>
      <c r="J2442" s="22"/>
    </row>
    <row r="2443" spans="2:10" ht="13.35" customHeight="1">
      <c r="B2443" s="8" t="s">
        <v>0</v>
      </c>
      <c r="C2443" s="9" t="s">
        <v>6</v>
      </c>
      <c r="D2443" s="9" t="s">
        <v>2667</v>
      </c>
      <c r="E2443" s="9" t="s">
        <v>2</v>
      </c>
      <c r="F2443" s="9" t="s">
        <v>1</v>
      </c>
      <c r="G2443" s="8" t="s">
        <v>3</v>
      </c>
      <c r="H2443" s="8" t="s">
        <v>4</v>
      </c>
      <c r="I2443" s="8" t="s">
        <v>5</v>
      </c>
      <c r="J2443" s="8" t="s">
        <v>7</v>
      </c>
    </row>
    <row r="2444" spans="2:10" ht="13.35" customHeight="1">
      <c r="B2444" s="10" t="str">
        <f>VLOOKUP($J2441,ASBVs!$A$2:$AE$411,9,FALSE)</f>
        <v>0.42</v>
      </c>
      <c r="C2444" s="10" t="str">
        <f>VLOOKUP($J2441,ASBVs!$A$2:$AE$411,11,FALSE)</f>
        <v>9.18</v>
      </c>
      <c r="D2444" s="10" t="str">
        <f>VLOOKUP($J2441,ASBVs!$A$2:$AE$411,13,FALSE)</f>
        <v>14.13</v>
      </c>
      <c r="E2444" s="10" t="str">
        <f>VLOOKUP($J2441,ASBVs!$A$2:$AE$411,17,FALSE)</f>
        <v>-0.35</v>
      </c>
      <c r="F2444" s="10" t="str">
        <f>VLOOKUP($J2441,ASBVs!$A$2:$AE$411,15,FALSE)</f>
        <v>3.37</v>
      </c>
      <c r="G2444" s="10" t="str">
        <f>VLOOKUP($J2441,ASBVs!$A$2:$AE$411,19,FALSE)</f>
        <v>3.80</v>
      </c>
      <c r="H2444" s="10" t="str">
        <f>VLOOKUP($J2441,ASBVs!$A$2:$AE$411,21,FALSE)</f>
        <v>-0.34</v>
      </c>
      <c r="I2444" s="10" t="str">
        <f>VLOOKUP($J2441,ASBVs!$A$2:$AE$411,23,FALSE)</f>
        <v>1.44</v>
      </c>
      <c r="J2444" s="10" t="str">
        <f>VLOOKUP($J2441,ASBVs!$A$2:$AE$411,25,FALSE)</f>
        <v>2.84</v>
      </c>
    </row>
    <row r="2445" spans="2:10" ht="13.35" customHeight="1">
      <c r="B2445" s="10" t="str">
        <f>VLOOKUP($J2441,ASBVs!$A$2:$AB$411,10,FALSE)</f>
        <v>61</v>
      </c>
      <c r="C2445" s="10" t="str">
        <f>VLOOKUP($J2441,ASBVs!$A$2:$AB$411,12,FALSE)</f>
        <v>64</v>
      </c>
      <c r="D2445" s="10" t="str">
        <f>VLOOKUP($J2441,ASBVs!$A$2:$AB$411,14,FALSE)</f>
        <v>61</v>
      </c>
      <c r="E2445" s="10" t="str">
        <f>VLOOKUP($J2441,ASBVs!$A$2:$AB$411,18,FALSE)</f>
        <v>64</v>
      </c>
      <c r="F2445" s="10" t="str">
        <f>VLOOKUP($J2441,ASBVs!$A$2:$AB$411,16,FALSE)</f>
        <v>66</v>
      </c>
      <c r="G2445" s="10" t="str">
        <f>VLOOKUP($J2441,ASBVs!$A$2:$AB$411,20,FALSE)</f>
        <v>58</v>
      </c>
      <c r="H2445" s="10" t="str">
        <f>VLOOKUP($J2441,ASBVs!$A$2:$AB$411,22,FALSE)</f>
        <v>51</v>
      </c>
      <c r="I2445" s="10" t="str">
        <f>VLOOKUP($J2441,ASBVs!$A$2:$AB$411,24,FALSE)</f>
        <v>49</v>
      </c>
      <c r="J2445" s="10" t="str">
        <f>VLOOKUP($J2441,ASBVs!$A$2:$AB$411,26,FALSE)</f>
        <v>53</v>
      </c>
    </row>
    <row r="2446" spans="2:10" ht="13.35" customHeight="1">
      <c r="B2446" s="11" t="s">
        <v>3103</v>
      </c>
      <c r="C2446" s="11" t="s">
        <v>3091</v>
      </c>
      <c r="D2446" s="11" t="s">
        <v>3104</v>
      </c>
      <c r="E2446" s="23" t="s">
        <v>2623</v>
      </c>
      <c r="F2446" s="23"/>
      <c r="G2446" s="24" t="s">
        <v>3105</v>
      </c>
      <c r="H2446" s="25"/>
      <c r="I2446" s="23" t="s">
        <v>3106</v>
      </c>
      <c r="J2446" s="23"/>
    </row>
    <row r="2447" spans="2:10" ht="13.35" customHeight="1">
      <c r="B2447" s="10" t="str">
        <f>VLOOKUP($J2441,ASBVs!$A$2:$AE$411,29,FALSE)</f>
        <v>2</v>
      </c>
      <c r="C2447" s="10" t="str">
        <f>VLOOKUP($J2441,ASBVs!$A$2:$AE$411,30,FALSE)</f>
        <v>2</v>
      </c>
      <c r="D2447" s="10" t="str">
        <f>VLOOKUP($J2441,ASBVs!$A$2:$AE$411,31,FALSE)</f>
        <v>2</v>
      </c>
      <c r="E2447" s="26" t="str">
        <f>VLOOKUP($J2441,ASBVs!$A$2:$B$411,2,FALSE)</f>
        <v xml:space="preserve">Dorset </v>
      </c>
      <c r="F2447" s="26"/>
      <c r="G2447" s="27" t="str">
        <f>VLOOKUP($J2441,ASBVs!$A$2:$AB$411,27,FALSE)</f>
        <v>145.64</v>
      </c>
      <c r="H2447" s="25"/>
      <c r="I2447" s="27" t="str">
        <f>VLOOKUP($J2441,ASBVs!$A$2:$AB$411,28,FALSE)</f>
        <v>150.21</v>
      </c>
      <c r="J2447" s="25"/>
    </row>
    <row r="2448" spans="2:10" ht="13.35" customHeight="1">
      <c r="B2448" s="28" t="s">
        <v>3107</v>
      </c>
      <c r="C2448" s="28"/>
      <c r="D2448" s="28"/>
      <c r="E2448" s="28"/>
      <c r="F2448" s="28"/>
      <c r="G2448" s="28"/>
      <c r="H2448" s="28" t="s">
        <v>3108</v>
      </c>
      <c r="I2448" s="28"/>
      <c r="J2448" s="28"/>
    </row>
    <row r="2450" spans="2:10" ht="13.35" customHeight="1">
      <c r="B2450" s="3" t="s">
        <v>3099</v>
      </c>
      <c r="C2450" s="4"/>
      <c r="D2450" s="4" t="str">
        <f>VLOOKUP($J2450,ASBVs!$A$2:$D$411,4,FALSE)</f>
        <v>220026</v>
      </c>
      <c r="E2450" s="4"/>
      <c r="F2450" s="4" t="str">
        <f>VLOOKUP($J2450,ASBVs!$A$2:$H$411,8,FALSE)</f>
        <v>Twin</v>
      </c>
      <c r="G2450" s="29" t="str">
        <f>VLOOKUP($J2450,ASBVs!$A$2:$AF$411,32,FALSE)</f>
        <v>«««««</v>
      </c>
      <c r="H2450" s="30"/>
      <c r="I2450" s="5" t="s">
        <v>3100</v>
      </c>
      <c r="J2450" s="6">
        <v>273</v>
      </c>
    </row>
    <row r="2451" spans="2:10" ht="13.35" customHeight="1">
      <c r="B2451" s="7" t="s">
        <v>3101</v>
      </c>
      <c r="C2451" s="19" t="str">
        <f>VLOOKUP($J2450,ASBVs!$A$2:$F$411,6,FALSE)</f>
        <v>210743</v>
      </c>
      <c r="D2451" s="20"/>
      <c r="E2451" s="20"/>
      <c r="F2451" s="7" t="s">
        <v>3102</v>
      </c>
      <c r="G2451" s="21">
        <f>VLOOKUP($J2450,ASBVs!$A$2:$G$411,7,FALSE)</f>
        <v>44675</v>
      </c>
      <c r="H2451" s="21"/>
      <c r="I2451" s="21"/>
      <c r="J2451" s="22"/>
    </row>
    <row r="2452" spans="2:10" ht="13.35" customHeight="1">
      <c r="B2452" s="8" t="s">
        <v>0</v>
      </c>
      <c r="C2452" s="9" t="s">
        <v>6</v>
      </c>
      <c r="D2452" s="9" t="s">
        <v>2667</v>
      </c>
      <c r="E2452" s="9" t="s">
        <v>2</v>
      </c>
      <c r="F2452" s="9" t="s">
        <v>1</v>
      </c>
      <c r="G2452" s="8" t="s">
        <v>3</v>
      </c>
      <c r="H2452" s="8" t="s">
        <v>4</v>
      </c>
      <c r="I2452" s="8" t="s">
        <v>5</v>
      </c>
      <c r="J2452" s="8" t="s">
        <v>7</v>
      </c>
    </row>
    <row r="2453" spans="2:10" ht="13.35" customHeight="1">
      <c r="B2453" s="10" t="str">
        <f>VLOOKUP($J2450,ASBVs!$A$2:$AE$411,9,FALSE)</f>
        <v>0.75</v>
      </c>
      <c r="C2453" s="10" t="str">
        <f>VLOOKUP($J2450,ASBVs!$A$2:$AE$411,11,FALSE)</f>
        <v>10.12</v>
      </c>
      <c r="D2453" s="10" t="str">
        <f>VLOOKUP($J2450,ASBVs!$A$2:$AE$411,13,FALSE)</f>
        <v>14.60</v>
      </c>
      <c r="E2453" s="10" t="str">
        <f>VLOOKUP($J2450,ASBVs!$A$2:$AE$411,17,FALSE)</f>
        <v>-0.47</v>
      </c>
      <c r="F2453" s="10" t="str">
        <f>VLOOKUP($J2450,ASBVs!$A$2:$AE$411,15,FALSE)</f>
        <v>2.71</v>
      </c>
      <c r="G2453" s="10" t="str">
        <f>VLOOKUP($J2450,ASBVs!$A$2:$AE$411,19,FALSE)</f>
        <v>3.45</v>
      </c>
      <c r="H2453" s="10" t="str">
        <f>VLOOKUP($J2450,ASBVs!$A$2:$AE$411,21,FALSE)</f>
        <v>0.00</v>
      </c>
      <c r="I2453" s="10" t="str">
        <f>VLOOKUP($J2450,ASBVs!$A$2:$AE$411,23,FALSE)</f>
        <v>0.65</v>
      </c>
      <c r="J2453" s="10" t="str">
        <f>VLOOKUP($J2450,ASBVs!$A$2:$AE$411,25,FALSE)</f>
        <v>2.61</v>
      </c>
    </row>
    <row r="2454" spans="2:10" ht="13.35" customHeight="1">
      <c r="B2454" s="10" t="str">
        <f>VLOOKUP($J2450,ASBVs!$A$2:$AB$411,10,FALSE)</f>
        <v>59</v>
      </c>
      <c r="C2454" s="10" t="str">
        <f>VLOOKUP($J2450,ASBVs!$A$2:$AB$411,12,FALSE)</f>
        <v>63</v>
      </c>
      <c r="D2454" s="10" t="str">
        <f>VLOOKUP($J2450,ASBVs!$A$2:$AB$411,14,FALSE)</f>
        <v>64</v>
      </c>
      <c r="E2454" s="10" t="str">
        <f>VLOOKUP($J2450,ASBVs!$A$2:$AB$411,18,FALSE)</f>
        <v>65</v>
      </c>
      <c r="F2454" s="10" t="str">
        <f>VLOOKUP($J2450,ASBVs!$A$2:$AB$411,16,FALSE)</f>
        <v>67</v>
      </c>
      <c r="G2454" s="10" t="str">
        <f>VLOOKUP($J2450,ASBVs!$A$2:$AB$411,20,FALSE)</f>
        <v>54</v>
      </c>
      <c r="H2454" s="10" t="str">
        <f>VLOOKUP($J2450,ASBVs!$A$2:$AB$411,22,FALSE)</f>
        <v>46</v>
      </c>
      <c r="I2454" s="10" t="str">
        <f>VLOOKUP($J2450,ASBVs!$A$2:$AB$411,24,FALSE)</f>
        <v>46</v>
      </c>
      <c r="J2454" s="10" t="str">
        <f>VLOOKUP($J2450,ASBVs!$A$2:$AB$411,26,FALSE)</f>
        <v>51</v>
      </c>
    </row>
    <row r="2455" spans="2:10" ht="13.35" customHeight="1">
      <c r="B2455" s="11" t="s">
        <v>3103</v>
      </c>
      <c r="C2455" s="11" t="s">
        <v>3091</v>
      </c>
      <c r="D2455" s="11" t="s">
        <v>3104</v>
      </c>
      <c r="E2455" s="23" t="s">
        <v>2623</v>
      </c>
      <c r="F2455" s="23"/>
      <c r="G2455" s="24" t="s">
        <v>3105</v>
      </c>
      <c r="H2455" s="25"/>
      <c r="I2455" s="23" t="s">
        <v>3106</v>
      </c>
      <c r="J2455" s="23"/>
    </row>
    <row r="2456" spans="2:10" ht="13.35" customHeight="1">
      <c r="B2456" s="10" t="str">
        <f>VLOOKUP($J2450,ASBVs!$A$2:$AE$411,29,FALSE)</f>
        <v>2</v>
      </c>
      <c r="C2456" s="10" t="str">
        <f>VLOOKUP($J2450,ASBVs!$A$2:$AE$411,30,FALSE)</f>
        <v>2</v>
      </c>
      <c r="D2456" s="10" t="str">
        <f>VLOOKUP($J2450,ASBVs!$A$2:$AE$411,31,FALSE)</f>
        <v>2</v>
      </c>
      <c r="E2456" s="26" t="str">
        <f>VLOOKUP($J2450,ASBVs!$A$2:$B$411,2,FALSE)</f>
        <v xml:space="preserve">Dorset </v>
      </c>
      <c r="F2456" s="26"/>
      <c r="G2456" s="27" t="str">
        <f>VLOOKUP($J2450,ASBVs!$A$2:$AB$411,27,FALSE)</f>
        <v>149.50</v>
      </c>
      <c r="H2456" s="25"/>
      <c r="I2456" s="27" t="str">
        <f>VLOOKUP($J2450,ASBVs!$A$2:$AB$411,28,FALSE)</f>
        <v>150.38</v>
      </c>
      <c r="J2456" s="25"/>
    </row>
    <row r="2457" spans="2:10" ht="13.35" customHeight="1">
      <c r="B2457" s="28" t="s">
        <v>3107</v>
      </c>
      <c r="C2457" s="28"/>
      <c r="D2457" s="28"/>
      <c r="E2457" s="28"/>
      <c r="F2457" s="28"/>
      <c r="G2457" s="28"/>
      <c r="H2457" s="28" t="s">
        <v>3108</v>
      </c>
      <c r="I2457" s="28"/>
      <c r="J2457" s="28"/>
    </row>
    <row r="2459" spans="2:10" ht="13.35" customHeight="1">
      <c r="B2459" s="3" t="s">
        <v>3099</v>
      </c>
      <c r="C2459" s="4"/>
      <c r="D2459" s="4" t="str">
        <f>VLOOKUP($J2459,ASBVs!$A$2:$D$411,4,FALSE)</f>
        <v>220424</v>
      </c>
      <c r="E2459" s="4"/>
      <c r="F2459" s="4" t="str">
        <f>VLOOKUP($J2459,ASBVs!$A$2:$H$411,8,FALSE)</f>
        <v>Twin</v>
      </c>
      <c r="G2459" s="29"/>
      <c r="H2459" s="30"/>
      <c r="I2459" s="5" t="s">
        <v>3100</v>
      </c>
      <c r="J2459" s="6">
        <v>274</v>
      </c>
    </row>
    <row r="2460" spans="2:10" ht="13.35" customHeight="1">
      <c r="B2460" s="7" t="s">
        <v>3101</v>
      </c>
      <c r="C2460" s="19" t="str">
        <f>VLOOKUP($J2459,ASBVs!$A$2:$F$411,6,FALSE)</f>
        <v>200887</v>
      </c>
      <c r="D2460" s="20"/>
      <c r="E2460" s="20"/>
      <c r="F2460" s="7" t="s">
        <v>3102</v>
      </c>
      <c r="G2460" s="21">
        <f>VLOOKUP($J2459,ASBVs!$A$2:$G$411,7,FALSE)</f>
        <v>44681</v>
      </c>
      <c r="H2460" s="21"/>
      <c r="I2460" s="21"/>
      <c r="J2460" s="22"/>
    </row>
    <row r="2461" spans="2:10" ht="13.35" customHeight="1">
      <c r="B2461" s="8" t="s">
        <v>0</v>
      </c>
      <c r="C2461" s="9" t="s">
        <v>6</v>
      </c>
      <c r="D2461" s="9" t="s">
        <v>2667</v>
      </c>
      <c r="E2461" s="9" t="s">
        <v>2</v>
      </c>
      <c r="F2461" s="9" t="s">
        <v>1</v>
      </c>
      <c r="G2461" s="8" t="s">
        <v>3</v>
      </c>
      <c r="H2461" s="8" t="s">
        <v>4</v>
      </c>
      <c r="I2461" s="8" t="s">
        <v>5</v>
      </c>
      <c r="J2461" s="8" t="s">
        <v>7</v>
      </c>
    </row>
    <row r="2462" spans="2:10" ht="13.35" customHeight="1">
      <c r="B2462" s="10" t="str">
        <f>VLOOKUP($J2459,ASBVs!$A$2:$AE$411,9,FALSE)</f>
        <v>0.46</v>
      </c>
      <c r="C2462" s="10" t="str">
        <f>VLOOKUP($J2459,ASBVs!$A$2:$AE$411,11,FALSE)</f>
        <v>8.13</v>
      </c>
      <c r="D2462" s="10" t="str">
        <f>VLOOKUP($J2459,ASBVs!$A$2:$AE$411,13,FALSE)</f>
        <v>11.92</v>
      </c>
      <c r="E2462" s="10" t="str">
        <f>VLOOKUP($J2459,ASBVs!$A$2:$AE$411,17,FALSE)</f>
        <v>-0.67</v>
      </c>
      <c r="F2462" s="10" t="str">
        <f>VLOOKUP($J2459,ASBVs!$A$2:$AE$411,15,FALSE)</f>
        <v>2.90</v>
      </c>
      <c r="G2462" s="10" t="str">
        <f>VLOOKUP($J2459,ASBVs!$A$2:$AE$411,19,FALSE)</f>
        <v>3.40</v>
      </c>
      <c r="H2462" s="10" t="str">
        <f>VLOOKUP($J2459,ASBVs!$A$2:$AE$411,21,FALSE)</f>
        <v>-0.51</v>
      </c>
      <c r="I2462" s="10" t="str">
        <f>VLOOKUP($J2459,ASBVs!$A$2:$AE$411,23,FALSE)</f>
        <v>1.65</v>
      </c>
      <c r="J2462" s="10" t="str">
        <f>VLOOKUP($J2459,ASBVs!$A$2:$AE$411,25,FALSE)</f>
        <v>2.43</v>
      </c>
    </row>
    <row r="2463" spans="2:10" ht="13.35" customHeight="1">
      <c r="B2463" s="10" t="str">
        <f>VLOOKUP($J2459,ASBVs!$A$2:$AB$411,10,FALSE)</f>
        <v>61</v>
      </c>
      <c r="C2463" s="10" t="str">
        <f>VLOOKUP($J2459,ASBVs!$A$2:$AB$411,12,FALSE)</f>
        <v>66</v>
      </c>
      <c r="D2463" s="10" t="str">
        <f>VLOOKUP($J2459,ASBVs!$A$2:$AB$411,14,FALSE)</f>
        <v>66</v>
      </c>
      <c r="E2463" s="10" t="str">
        <f>VLOOKUP($J2459,ASBVs!$A$2:$AB$411,18,FALSE)</f>
        <v>67</v>
      </c>
      <c r="F2463" s="10" t="str">
        <f>VLOOKUP($J2459,ASBVs!$A$2:$AB$411,16,FALSE)</f>
        <v>69</v>
      </c>
      <c r="G2463" s="10" t="str">
        <f>VLOOKUP($J2459,ASBVs!$A$2:$AB$411,20,FALSE)</f>
        <v>57</v>
      </c>
      <c r="H2463" s="10" t="str">
        <f>VLOOKUP($J2459,ASBVs!$A$2:$AB$411,22,FALSE)</f>
        <v>49</v>
      </c>
      <c r="I2463" s="10" t="str">
        <f>VLOOKUP($J2459,ASBVs!$A$2:$AB$411,24,FALSE)</f>
        <v>47</v>
      </c>
      <c r="J2463" s="10" t="str">
        <f>VLOOKUP($J2459,ASBVs!$A$2:$AB$411,26,FALSE)</f>
        <v>52</v>
      </c>
    </row>
    <row r="2464" spans="2:10" ht="13.35" customHeight="1">
      <c r="B2464" s="11" t="s">
        <v>3103</v>
      </c>
      <c r="C2464" s="11" t="s">
        <v>3091</v>
      </c>
      <c r="D2464" s="11" t="s">
        <v>3104</v>
      </c>
      <c r="E2464" s="23" t="s">
        <v>2623</v>
      </c>
      <c r="F2464" s="23"/>
      <c r="G2464" s="24" t="s">
        <v>3105</v>
      </c>
      <c r="H2464" s="25"/>
      <c r="I2464" s="23" t="s">
        <v>3106</v>
      </c>
      <c r="J2464" s="23"/>
    </row>
    <row r="2465" spans="2:10" ht="13.35" customHeight="1">
      <c r="B2465" s="10" t="str">
        <f>VLOOKUP($J2459,ASBVs!$A$2:$AE$411,29,FALSE)</f>
        <v>2</v>
      </c>
      <c r="C2465" s="10" t="str">
        <f>VLOOKUP($J2459,ASBVs!$A$2:$AE$411,30,FALSE)</f>
        <v>1</v>
      </c>
      <c r="D2465" s="10" t="str">
        <f>VLOOKUP($J2459,ASBVs!$A$2:$AE$411,31,FALSE)</f>
        <v>2</v>
      </c>
      <c r="E2465" s="26" t="str">
        <f>VLOOKUP($J2459,ASBVs!$A$2:$B$411,2,FALSE)</f>
        <v xml:space="preserve">Dorset </v>
      </c>
      <c r="F2465" s="26"/>
      <c r="G2465" s="27" t="str">
        <f>VLOOKUP($J2459,ASBVs!$A$2:$AB$411,27,FALSE)</f>
        <v>138.77</v>
      </c>
      <c r="H2465" s="25"/>
      <c r="I2465" s="27" t="str">
        <f>VLOOKUP($J2459,ASBVs!$A$2:$AB$411,28,FALSE)</f>
        <v>145.25</v>
      </c>
      <c r="J2465" s="25"/>
    </row>
    <row r="2466" spans="2:10" ht="13.35" customHeight="1">
      <c r="B2466" s="28" t="s">
        <v>3107</v>
      </c>
      <c r="C2466" s="28"/>
      <c r="D2466" s="28"/>
      <c r="E2466" s="28"/>
      <c r="F2466" s="28"/>
      <c r="G2466" s="28"/>
      <c r="H2466" s="28" t="s">
        <v>3108</v>
      </c>
      <c r="I2466" s="28"/>
      <c r="J2466" s="28"/>
    </row>
    <row r="2468" spans="2:10" ht="13.35" customHeight="1">
      <c r="B2468" s="3" t="s">
        <v>3099</v>
      </c>
      <c r="C2468" s="4"/>
      <c r="D2468" s="4" t="str">
        <f>VLOOKUP($J2468,ASBVs!$A$2:$D$411,4,FALSE)</f>
        <v>220183</v>
      </c>
      <c r="E2468" s="4"/>
      <c r="F2468" s="4" t="str">
        <f>VLOOKUP($J2468,ASBVs!$A$2:$H$411,8,FALSE)</f>
        <v>Twin</v>
      </c>
      <c r="G2468" s="29" t="str">
        <f>VLOOKUP($J2468,ASBVs!$A$2:$AF$411,32,FALSE)</f>
        <v>«««««</v>
      </c>
      <c r="H2468" s="30"/>
      <c r="I2468" s="5" t="s">
        <v>3100</v>
      </c>
      <c r="J2468" s="6">
        <v>275</v>
      </c>
    </row>
    <row r="2469" spans="2:10" ht="13.35" customHeight="1">
      <c r="B2469" s="7" t="s">
        <v>3101</v>
      </c>
      <c r="C2469" s="19" t="str">
        <f>VLOOKUP($J2468,ASBVs!$A$2:$F$411,6,FALSE)</f>
        <v>210870</v>
      </c>
      <c r="D2469" s="20"/>
      <c r="E2469" s="20"/>
      <c r="F2469" s="7" t="s">
        <v>3102</v>
      </c>
      <c r="G2469" s="21">
        <f>VLOOKUP($J2468,ASBVs!$A$2:$G$411,7,FALSE)</f>
        <v>44679</v>
      </c>
      <c r="H2469" s="21"/>
      <c r="I2469" s="21"/>
      <c r="J2469" s="22"/>
    </row>
    <row r="2470" spans="2:10" ht="13.35" customHeight="1">
      <c r="B2470" s="8" t="s">
        <v>0</v>
      </c>
      <c r="C2470" s="9" t="s">
        <v>6</v>
      </c>
      <c r="D2470" s="9" t="s">
        <v>2667</v>
      </c>
      <c r="E2470" s="9" t="s">
        <v>2</v>
      </c>
      <c r="F2470" s="9" t="s">
        <v>1</v>
      </c>
      <c r="G2470" s="8" t="s">
        <v>3</v>
      </c>
      <c r="H2470" s="8" t="s">
        <v>4</v>
      </c>
      <c r="I2470" s="8" t="s">
        <v>5</v>
      </c>
      <c r="J2470" s="8" t="s">
        <v>7</v>
      </c>
    </row>
    <row r="2471" spans="2:10" ht="13.35" customHeight="1">
      <c r="B2471" s="10" t="str">
        <f>VLOOKUP($J2468,ASBVs!$A$2:$AE$411,9,FALSE)</f>
        <v>0.30</v>
      </c>
      <c r="C2471" s="10" t="str">
        <f>VLOOKUP($J2468,ASBVs!$A$2:$AE$411,11,FALSE)</f>
        <v>8.60</v>
      </c>
      <c r="D2471" s="10" t="str">
        <f>VLOOKUP($J2468,ASBVs!$A$2:$AE$411,13,FALSE)</f>
        <v>13.50</v>
      </c>
      <c r="E2471" s="10" t="str">
        <f>VLOOKUP($J2468,ASBVs!$A$2:$AE$411,17,FALSE)</f>
        <v>0.02</v>
      </c>
      <c r="F2471" s="10" t="str">
        <f>VLOOKUP($J2468,ASBVs!$A$2:$AE$411,15,FALSE)</f>
        <v>3.45</v>
      </c>
      <c r="G2471" s="10" t="str">
        <f>VLOOKUP($J2468,ASBVs!$A$2:$AE$411,19,FALSE)</f>
        <v>3.12</v>
      </c>
      <c r="H2471" s="10" t="str">
        <f>VLOOKUP($J2468,ASBVs!$A$2:$AE$411,21,FALSE)</f>
        <v>0.00</v>
      </c>
      <c r="I2471" s="10" t="str">
        <f>VLOOKUP($J2468,ASBVs!$A$2:$AE$411,23,FALSE)</f>
        <v>0.19</v>
      </c>
      <c r="J2471" s="10" t="str">
        <f>VLOOKUP($J2468,ASBVs!$A$2:$AE$411,25,FALSE)</f>
        <v>2.90</v>
      </c>
    </row>
    <row r="2472" spans="2:10" ht="13.35" customHeight="1">
      <c r="B2472" s="10" t="str">
        <f>VLOOKUP($J2468,ASBVs!$A$2:$AB$411,10,FALSE)</f>
        <v>60</v>
      </c>
      <c r="C2472" s="10" t="str">
        <f>VLOOKUP($J2468,ASBVs!$A$2:$AB$411,12,FALSE)</f>
        <v>64</v>
      </c>
      <c r="D2472" s="10" t="str">
        <f>VLOOKUP($J2468,ASBVs!$A$2:$AB$411,14,FALSE)</f>
        <v>64</v>
      </c>
      <c r="E2472" s="10" t="str">
        <f>VLOOKUP($J2468,ASBVs!$A$2:$AB$411,18,FALSE)</f>
        <v>65</v>
      </c>
      <c r="F2472" s="10" t="str">
        <f>VLOOKUP($J2468,ASBVs!$A$2:$AB$411,16,FALSE)</f>
        <v>67</v>
      </c>
      <c r="G2472" s="10" t="str">
        <f>VLOOKUP($J2468,ASBVs!$A$2:$AB$411,20,FALSE)</f>
        <v>55</v>
      </c>
      <c r="H2472" s="10" t="str">
        <f>VLOOKUP($J2468,ASBVs!$A$2:$AB$411,22,FALSE)</f>
        <v>47</v>
      </c>
      <c r="I2472" s="10" t="str">
        <f>VLOOKUP($J2468,ASBVs!$A$2:$AB$411,24,FALSE)</f>
        <v>46</v>
      </c>
      <c r="J2472" s="10" t="str">
        <f>VLOOKUP($J2468,ASBVs!$A$2:$AB$411,26,FALSE)</f>
        <v>50</v>
      </c>
    </row>
    <row r="2473" spans="2:10" ht="13.35" customHeight="1">
      <c r="B2473" s="11" t="s">
        <v>3103</v>
      </c>
      <c r="C2473" s="11" t="s">
        <v>3091</v>
      </c>
      <c r="D2473" s="11" t="s">
        <v>3104</v>
      </c>
      <c r="E2473" s="23" t="s">
        <v>2623</v>
      </c>
      <c r="F2473" s="23"/>
      <c r="G2473" s="24" t="s">
        <v>3105</v>
      </c>
      <c r="H2473" s="25"/>
      <c r="I2473" s="23" t="s">
        <v>3106</v>
      </c>
      <c r="J2473" s="23"/>
    </row>
    <row r="2474" spans="2:10" ht="13.35" customHeight="1">
      <c r="B2474" s="10" t="str">
        <f>VLOOKUP($J2468,ASBVs!$A$2:$AE$411,29,FALSE)</f>
        <v>1</v>
      </c>
      <c r="C2474" s="10" t="str">
        <f>VLOOKUP($J2468,ASBVs!$A$2:$AE$411,30,FALSE)</f>
        <v>2</v>
      </c>
      <c r="D2474" s="10" t="str">
        <f>VLOOKUP($J2468,ASBVs!$A$2:$AE$411,31,FALSE)</f>
        <v>2</v>
      </c>
      <c r="E2474" s="26" t="str">
        <f>VLOOKUP($J2468,ASBVs!$A$2:$B$411,2,FALSE)</f>
        <v xml:space="preserve">Dorset </v>
      </c>
      <c r="F2474" s="26"/>
      <c r="G2474" s="27" t="str">
        <f>VLOOKUP($J2468,ASBVs!$A$2:$AB$411,27,FALSE)</f>
        <v>152.55</v>
      </c>
      <c r="H2474" s="25"/>
      <c r="I2474" s="27" t="str">
        <f>VLOOKUP($J2468,ASBVs!$A$2:$AB$411,28,FALSE)</f>
        <v>153.34</v>
      </c>
      <c r="J2474" s="25"/>
    </row>
    <row r="2475" spans="2:10" ht="13.35" customHeight="1">
      <c r="B2475" s="28" t="s">
        <v>3107</v>
      </c>
      <c r="C2475" s="28"/>
      <c r="D2475" s="28"/>
      <c r="E2475" s="28"/>
      <c r="F2475" s="28"/>
      <c r="G2475" s="28"/>
      <c r="H2475" s="28" t="s">
        <v>3108</v>
      </c>
      <c r="I2475" s="28"/>
      <c r="J2475" s="28"/>
    </row>
    <row r="2477" spans="2:10" ht="13.35" customHeight="1">
      <c r="B2477" s="3" t="s">
        <v>3099</v>
      </c>
      <c r="C2477" s="4"/>
      <c r="D2477" s="4" t="str">
        <f>VLOOKUP($J2477,ASBVs!$A$2:$D$411,4,FALSE)</f>
        <v>221010</v>
      </c>
      <c r="E2477" s="4"/>
      <c r="F2477" s="4" t="str">
        <f>VLOOKUP($J2477,ASBVs!$A$2:$H$411,8,FALSE)</f>
        <v>Twin</v>
      </c>
      <c r="G2477" s="29" t="str">
        <f>VLOOKUP($J2477,ASBVs!$A$2:$AF$411,32,FALSE)</f>
        <v>«««««</v>
      </c>
      <c r="H2477" s="30"/>
      <c r="I2477" s="5" t="s">
        <v>3100</v>
      </c>
      <c r="J2477" s="6">
        <v>276</v>
      </c>
    </row>
    <row r="2478" spans="2:10" ht="13.35" customHeight="1">
      <c r="B2478" s="7" t="s">
        <v>3101</v>
      </c>
      <c r="C2478" s="19" t="str">
        <f>VLOOKUP($J2477,ASBVs!$A$2:$F$411,6,FALSE)</f>
        <v>210714</v>
      </c>
      <c r="D2478" s="20"/>
      <c r="E2478" s="20"/>
      <c r="F2478" s="7" t="s">
        <v>3102</v>
      </c>
      <c r="G2478" s="21">
        <f>VLOOKUP($J2477,ASBVs!$A$2:$G$411,7,FALSE)</f>
        <v>44699</v>
      </c>
      <c r="H2478" s="21"/>
      <c r="I2478" s="21"/>
      <c r="J2478" s="22"/>
    </row>
    <row r="2479" spans="2:10" ht="13.35" customHeight="1">
      <c r="B2479" s="8" t="s">
        <v>0</v>
      </c>
      <c r="C2479" s="9" t="s">
        <v>6</v>
      </c>
      <c r="D2479" s="9" t="s">
        <v>2667</v>
      </c>
      <c r="E2479" s="9" t="s">
        <v>2</v>
      </c>
      <c r="F2479" s="9" t="s">
        <v>1</v>
      </c>
      <c r="G2479" s="8" t="s">
        <v>3</v>
      </c>
      <c r="H2479" s="8" t="s">
        <v>4</v>
      </c>
      <c r="I2479" s="8" t="s">
        <v>5</v>
      </c>
      <c r="J2479" s="8" t="s">
        <v>7</v>
      </c>
    </row>
    <row r="2480" spans="2:10" ht="13.35" customHeight="1">
      <c r="B2480" s="10" t="str">
        <f>VLOOKUP($J2477,ASBVs!$A$2:$AE$411,9,FALSE)</f>
        <v>0.38</v>
      </c>
      <c r="C2480" s="10" t="str">
        <f>VLOOKUP($J2477,ASBVs!$A$2:$AE$411,11,FALSE)</f>
        <v>9.91</v>
      </c>
      <c r="D2480" s="10" t="str">
        <f>VLOOKUP($J2477,ASBVs!$A$2:$AE$411,13,FALSE)</f>
        <v>15.24</v>
      </c>
      <c r="E2480" s="10" t="str">
        <f>VLOOKUP($J2477,ASBVs!$A$2:$AE$411,17,FALSE)</f>
        <v>-0.06</v>
      </c>
      <c r="F2480" s="10" t="str">
        <f>VLOOKUP($J2477,ASBVs!$A$2:$AE$411,15,FALSE)</f>
        <v>3.35</v>
      </c>
      <c r="G2480" s="10" t="str">
        <f>VLOOKUP($J2477,ASBVs!$A$2:$AE$411,19,FALSE)</f>
        <v>3.32</v>
      </c>
      <c r="H2480" s="10" t="str">
        <f>VLOOKUP($J2477,ASBVs!$A$2:$AE$411,21,FALSE)</f>
        <v>-0.04</v>
      </c>
      <c r="I2480" s="10" t="str">
        <f>VLOOKUP($J2477,ASBVs!$A$2:$AE$411,23,FALSE)</f>
        <v>1.00</v>
      </c>
      <c r="J2480" s="10" t="str">
        <f>VLOOKUP($J2477,ASBVs!$A$2:$AE$411,25,FALSE)</f>
        <v>2.77</v>
      </c>
    </row>
    <row r="2481" spans="2:10" ht="13.35" customHeight="1">
      <c r="B2481" s="10" t="str">
        <f>VLOOKUP($J2477,ASBVs!$A$2:$AB$411,10,FALSE)</f>
        <v>60</v>
      </c>
      <c r="C2481" s="10" t="str">
        <f>VLOOKUP($J2477,ASBVs!$A$2:$AB$411,12,FALSE)</f>
        <v>63</v>
      </c>
      <c r="D2481" s="10" t="str">
        <f>VLOOKUP($J2477,ASBVs!$A$2:$AB$411,14,FALSE)</f>
        <v>61</v>
      </c>
      <c r="E2481" s="10" t="str">
        <f>VLOOKUP($J2477,ASBVs!$A$2:$AB$411,18,FALSE)</f>
        <v>63</v>
      </c>
      <c r="F2481" s="10" t="str">
        <f>VLOOKUP($J2477,ASBVs!$A$2:$AB$411,16,FALSE)</f>
        <v>65</v>
      </c>
      <c r="G2481" s="10" t="str">
        <f>VLOOKUP($J2477,ASBVs!$A$2:$AB$411,20,FALSE)</f>
        <v>56</v>
      </c>
      <c r="H2481" s="10" t="str">
        <f>VLOOKUP($J2477,ASBVs!$A$2:$AB$411,22,FALSE)</f>
        <v>48</v>
      </c>
      <c r="I2481" s="10" t="str">
        <f>VLOOKUP($J2477,ASBVs!$A$2:$AB$411,24,FALSE)</f>
        <v>48</v>
      </c>
      <c r="J2481" s="10" t="str">
        <f>VLOOKUP($J2477,ASBVs!$A$2:$AB$411,26,FALSE)</f>
        <v>52</v>
      </c>
    </row>
    <row r="2482" spans="2:10" ht="13.35" customHeight="1">
      <c r="B2482" s="11" t="s">
        <v>3103</v>
      </c>
      <c r="C2482" s="11" t="s">
        <v>3091</v>
      </c>
      <c r="D2482" s="11" t="s">
        <v>3104</v>
      </c>
      <c r="E2482" s="23" t="s">
        <v>2623</v>
      </c>
      <c r="F2482" s="23"/>
      <c r="G2482" s="24" t="s">
        <v>3105</v>
      </c>
      <c r="H2482" s="25"/>
      <c r="I2482" s="23" t="s">
        <v>3106</v>
      </c>
      <c r="J2482" s="23"/>
    </row>
    <row r="2483" spans="2:10" ht="13.35" customHeight="1">
      <c r="B2483" s="10" t="str">
        <f>VLOOKUP($J2477,ASBVs!$A$2:$AE$411,29,FALSE)</f>
        <v>2</v>
      </c>
      <c r="C2483" s="10" t="str">
        <f>VLOOKUP($J2477,ASBVs!$A$2:$AE$411,30,FALSE)</f>
        <v>1</v>
      </c>
      <c r="D2483" s="10" t="str">
        <f>VLOOKUP($J2477,ASBVs!$A$2:$AE$411,31,FALSE)</f>
        <v>2</v>
      </c>
      <c r="E2483" s="26" t="str">
        <f>VLOOKUP($J2477,ASBVs!$A$2:$B$411,2,FALSE)</f>
        <v xml:space="preserve">Dorset </v>
      </c>
      <c r="F2483" s="26"/>
      <c r="G2483" s="27" t="str">
        <f>VLOOKUP($J2477,ASBVs!$A$2:$AB$411,27,FALSE)</f>
        <v>151.83</v>
      </c>
      <c r="H2483" s="25"/>
      <c r="I2483" s="27" t="str">
        <f>VLOOKUP($J2477,ASBVs!$A$2:$AB$411,28,FALSE)</f>
        <v>153.19</v>
      </c>
      <c r="J2483" s="25"/>
    </row>
    <row r="2484" spans="2:10" ht="13.35" customHeight="1">
      <c r="B2484" s="28" t="s">
        <v>3107</v>
      </c>
      <c r="C2484" s="28"/>
      <c r="D2484" s="28"/>
      <c r="E2484" s="28"/>
      <c r="F2484" s="28"/>
      <c r="G2484" s="28"/>
      <c r="H2484" s="28" t="s">
        <v>3108</v>
      </c>
      <c r="I2484" s="28"/>
      <c r="J2484" s="28"/>
    </row>
    <row r="2486" spans="2:10" ht="13.35" customHeight="1">
      <c r="B2486" s="3" t="s">
        <v>3099</v>
      </c>
      <c r="C2486" s="4"/>
      <c r="D2486" s="4" t="str">
        <f>VLOOKUP($J2486,ASBVs!$A$2:$D$411,4,FALSE)</f>
        <v>221121</v>
      </c>
      <c r="E2486" s="4"/>
      <c r="F2486" s="4" t="str">
        <f>VLOOKUP($J2486,ASBVs!$A$2:$H$411,8,FALSE)</f>
        <v>Single</v>
      </c>
      <c r="G2486" s="29" t="str">
        <f>VLOOKUP($J2486,ASBVs!$A$2:$AF$411,32,FALSE)</f>
        <v xml:space="preserve"> </v>
      </c>
      <c r="H2486" s="30"/>
      <c r="I2486" s="5" t="s">
        <v>3100</v>
      </c>
      <c r="J2486" s="6">
        <v>277</v>
      </c>
    </row>
    <row r="2487" spans="2:10" ht="13.35" customHeight="1">
      <c r="B2487" s="7" t="s">
        <v>3101</v>
      </c>
      <c r="C2487" s="19" t="str">
        <f>VLOOKUP($J2486,ASBVs!$A$2:$F$411,6,FALSE)</f>
        <v>200234</v>
      </c>
      <c r="D2487" s="20"/>
      <c r="E2487" s="20"/>
      <c r="F2487" s="7" t="s">
        <v>3102</v>
      </c>
      <c r="G2487" s="21">
        <f>VLOOKUP($J2486,ASBVs!$A$2:$G$411,7,FALSE)</f>
        <v>44713</v>
      </c>
      <c r="H2487" s="21"/>
      <c r="I2487" s="21"/>
      <c r="J2487" s="22"/>
    </row>
    <row r="2488" spans="2:10" ht="13.35" customHeight="1">
      <c r="B2488" s="8" t="s">
        <v>0</v>
      </c>
      <c r="C2488" s="9" t="s">
        <v>6</v>
      </c>
      <c r="D2488" s="9" t="s">
        <v>2667</v>
      </c>
      <c r="E2488" s="9" t="s">
        <v>2</v>
      </c>
      <c r="F2488" s="9" t="s">
        <v>1</v>
      </c>
      <c r="G2488" s="8" t="s">
        <v>3</v>
      </c>
      <c r="H2488" s="8" t="s">
        <v>4</v>
      </c>
      <c r="I2488" s="8" t="s">
        <v>5</v>
      </c>
      <c r="J2488" s="8" t="s">
        <v>7</v>
      </c>
    </row>
    <row r="2489" spans="2:10" ht="13.35" customHeight="1">
      <c r="B2489" s="10" t="str">
        <f>VLOOKUP($J2486,ASBVs!$A$2:$AE$411,9,FALSE)</f>
        <v>0.15</v>
      </c>
      <c r="C2489" s="10" t="str">
        <f>VLOOKUP($J2486,ASBVs!$A$2:$AE$411,11,FALSE)</f>
        <v>7.05</v>
      </c>
      <c r="D2489" s="10" t="str">
        <f>VLOOKUP($J2486,ASBVs!$A$2:$AE$411,13,FALSE)</f>
        <v>11.08</v>
      </c>
      <c r="E2489" s="10" t="str">
        <f>VLOOKUP($J2486,ASBVs!$A$2:$AE$411,17,FALSE)</f>
        <v>-0.23</v>
      </c>
      <c r="F2489" s="10" t="str">
        <f>VLOOKUP($J2486,ASBVs!$A$2:$AE$411,15,FALSE)</f>
        <v>2.72</v>
      </c>
      <c r="G2489" s="10" t="str">
        <f>VLOOKUP($J2486,ASBVs!$A$2:$AE$411,19,FALSE)</f>
        <v>2.95</v>
      </c>
      <c r="H2489" s="10" t="str">
        <f>VLOOKUP($J2486,ASBVs!$A$2:$AE$411,21,FALSE)</f>
        <v>-0.43</v>
      </c>
      <c r="I2489" s="10" t="str">
        <f>VLOOKUP($J2486,ASBVs!$A$2:$AE$411,23,FALSE)</f>
        <v>1.35</v>
      </c>
      <c r="J2489" s="10" t="str">
        <f>VLOOKUP($J2486,ASBVs!$A$2:$AE$411,25,FALSE)</f>
        <v>2.25</v>
      </c>
    </row>
    <row r="2490" spans="2:10" ht="13.35" customHeight="1">
      <c r="B2490" s="10" t="str">
        <f>VLOOKUP($J2486,ASBVs!$A$2:$AB$411,10,FALSE)</f>
        <v>54</v>
      </c>
      <c r="C2490" s="10" t="str">
        <f>VLOOKUP($J2486,ASBVs!$A$2:$AB$411,12,FALSE)</f>
        <v>57</v>
      </c>
      <c r="D2490" s="10" t="str">
        <f>VLOOKUP($J2486,ASBVs!$A$2:$AB$411,14,FALSE)</f>
        <v>53</v>
      </c>
      <c r="E2490" s="10" t="str">
        <f>VLOOKUP($J2486,ASBVs!$A$2:$AB$411,18,FALSE)</f>
        <v>56</v>
      </c>
      <c r="F2490" s="10" t="str">
        <f>VLOOKUP($J2486,ASBVs!$A$2:$AB$411,16,FALSE)</f>
        <v>59</v>
      </c>
      <c r="G2490" s="10" t="str">
        <f>VLOOKUP($J2486,ASBVs!$A$2:$AB$411,20,FALSE)</f>
        <v>50</v>
      </c>
      <c r="H2490" s="10" t="str">
        <f>VLOOKUP($J2486,ASBVs!$A$2:$AB$411,22,FALSE)</f>
        <v>41</v>
      </c>
      <c r="I2490" s="10" t="str">
        <f>VLOOKUP($J2486,ASBVs!$A$2:$AB$411,24,FALSE)</f>
        <v>39</v>
      </c>
      <c r="J2490" s="10" t="str">
        <f>VLOOKUP($J2486,ASBVs!$A$2:$AB$411,26,FALSE)</f>
        <v>43</v>
      </c>
    </row>
    <row r="2491" spans="2:10" ht="13.35" customHeight="1">
      <c r="B2491" s="11" t="s">
        <v>3103</v>
      </c>
      <c r="C2491" s="11" t="s">
        <v>3091</v>
      </c>
      <c r="D2491" s="11" t="s">
        <v>3104</v>
      </c>
      <c r="E2491" s="23" t="s">
        <v>2623</v>
      </c>
      <c r="F2491" s="23"/>
      <c r="G2491" s="24" t="s">
        <v>3105</v>
      </c>
      <c r="H2491" s="25"/>
      <c r="I2491" s="23" t="s">
        <v>3106</v>
      </c>
      <c r="J2491" s="23"/>
    </row>
    <row r="2492" spans="2:10" ht="13.35" customHeight="1">
      <c r="B2492" s="10" t="str">
        <f>VLOOKUP($J2486,ASBVs!$A$2:$AE$411,29,FALSE)</f>
        <v>2</v>
      </c>
      <c r="C2492" s="10" t="str">
        <f>VLOOKUP($J2486,ASBVs!$A$2:$AE$411,30,FALSE)</f>
        <v>3</v>
      </c>
      <c r="D2492" s="10" t="str">
        <f>VLOOKUP($J2486,ASBVs!$A$2:$AE$411,31,FALSE)</f>
        <v>2</v>
      </c>
      <c r="E2492" s="26" t="str">
        <f>VLOOKUP($J2486,ASBVs!$A$2:$B$411,2,FALSE)</f>
        <v xml:space="preserve">Dorset </v>
      </c>
      <c r="F2492" s="26"/>
      <c r="G2492" s="27" t="str">
        <f>VLOOKUP($J2486,ASBVs!$A$2:$AB$411,27,FALSE)</f>
        <v>133.12</v>
      </c>
      <c r="H2492" s="25"/>
      <c r="I2492" s="27" t="str">
        <f>VLOOKUP($J2486,ASBVs!$A$2:$AB$411,28,FALSE)</f>
        <v>138.54</v>
      </c>
      <c r="J2492" s="25"/>
    </row>
    <row r="2493" spans="2:10" ht="13.35" customHeight="1">
      <c r="B2493" s="28" t="s">
        <v>3107</v>
      </c>
      <c r="C2493" s="28"/>
      <c r="D2493" s="28"/>
      <c r="E2493" s="28"/>
      <c r="F2493" s="28"/>
      <c r="G2493" s="28"/>
      <c r="H2493" s="28" t="s">
        <v>3108</v>
      </c>
      <c r="I2493" s="28"/>
      <c r="J2493" s="28"/>
    </row>
    <row r="2495" spans="2:10" ht="13.35" customHeight="1">
      <c r="B2495" s="3" t="s">
        <v>3099</v>
      </c>
      <c r="C2495" s="4"/>
      <c r="D2495" s="4" t="str">
        <f>VLOOKUP($J2495,ASBVs!$A$2:$D$411,4,FALSE)</f>
        <v>220714</v>
      </c>
      <c r="E2495" s="4"/>
      <c r="F2495" s="4" t="str">
        <f>VLOOKUP($J2495,ASBVs!$A$2:$H$411,8,FALSE)</f>
        <v>Triplet</v>
      </c>
      <c r="G2495" s="29" t="str">
        <f>VLOOKUP($J2495,ASBVs!$A$2:$AF$411,32,FALSE)</f>
        <v>«««««</v>
      </c>
      <c r="H2495" s="30"/>
      <c r="I2495" s="5" t="s">
        <v>3100</v>
      </c>
      <c r="J2495" s="6">
        <v>278</v>
      </c>
    </row>
    <row r="2496" spans="2:10" ht="13.35" customHeight="1">
      <c r="B2496" s="7" t="s">
        <v>3101</v>
      </c>
      <c r="C2496" s="19" t="str">
        <f>VLOOKUP($J2495,ASBVs!$A$2:$F$411,6,FALSE)</f>
        <v>210761</v>
      </c>
      <c r="D2496" s="20"/>
      <c r="E2496" s="20"/>
      <c r="F2496" s="7" t="s">
        <v>3102</v>
      </c>
      <c r="G2496" s="21">
        <f>VLOOKUP($J2495,ASBVs!$A$2:$G$411,7,FALSE)</f>
        <v>44684</v>
      </c>
      <c r="H2496" s="21"/>
      <c r="I2496" s="21"/>
      <c r="J2496" s="22"/>
    </row>
    <row r="2497" spans="2:10" ht="13.35" customHeight="1">
      <c r="B2497" s="8" t="s">
        <v>0</v>
      </c>
      <c r="C2497" s="9" t="s">
        <v>6</v>
      </c>
      <c r="D2497" s="9" t="s">
        <v>2667</v>
      </c>
      <c r="E2497" s="9" t="s">
        <v>2</v>
      </c>
      <c r="F2497" s="9" t="s">
        <v>1</v>
      </c>
      <c r="G2497" s="8" t="s">
        <v>3</v>
      </c>
      <c r="H2497" s="8" t="s">
        <v>4</v>
      </c>
      <c r="I2497" s="8" t="s">
        <v>5</v>
      </c>
      <c r="J2497" s="8" t="s">
        <v>7</v>
      </c>
    </row>
    <row r="2498" spans="2:10" ht="13.35" customHeight="1">
      <c r="B2498" s="10" t="str">
        <f>VLOOKUP($J2495,ASBVs!$A$2:$AE$411,9,FALSE)</f>
        <v>0.25</v>
      </c>
      <c r="C2498" s="10" t="str">
        <f>VLOOKUP($J2495,ASBVs!$A$2:$AE$411,11,FALSE)</f>
        <v>8.54</v>
      </c>
      <c r="D2498" s="10" t="str">
        <f>VLOOKUP($J2495,ASBVs!$A$2:$AE$411,13,FALSE)</f>
        <v>13.32</v>
      </c>
      <c r="E2498" s="10" t="str">
        <f>VLOOKUP($J2495,ASBVs!$A$2:$AE$411,17,FALSE)</f>
        <v>0.95</v>
      </c>
      <c r="F2498" s="10" t="str">
        <f>VLOOKUP($J2495,ASBVs!$A$2:$AE$411,15,FALSE)</f>
        <v>3.52</v>
      </c>
      <c r="G2498" s="10" t="str">
        <f>VLOOKUP($J2495,ASBVs!$A$2:$AE$411,19,FALSE)</f>
        <v>2.38</v>
      </c>
      <c r="H2498" s="10" t="str">
        <f>VLOOKUP($J2495,ASBVs!$A$2:$AE$411,21,FALSE)</f>
        <v>-0.07</v>
      </c>
      <c r="I2498" s="10" t="str">
        <f>VLOOKUP($J2495,ASBVs!$A$2:$AE$411,23,FALSE)</f>
        <v>0.45</v>
      </c>
      <c r="J2498" s="10" t="str">
        <f>VLOOKUP($J2495,ASBVs!$A$2:$AE$411,25,FALSE)</f>
        <v>2.71</v>
      </c>
    </row>
    <row r="2499" spans="2:10" ht="13.35" customHeight="1">
      <c r="B2499" s="10" t="str">
        <f>VLOOKUP($J2495,ASBVs!$A$2:$AB$411,10,FALSE)</f>
        <v>61</v>
      </c>
      <c r="C2499" s="10" t="str">
        <f>VLOOKUP($J2495,ASBVs!$A$2:$AB$411,12,FALSE)</f>
        <v>64</v>
      </c>
      <c r="D2499" s="10" t="str">
        <f>VLOOKUP($J2495,ASBVs!$A$2:$AB$411,14,FALSE)</f>
        <v>65</v>
      </c>
      <c r="E2499" s="10" t="str">
        <f>VLOOKUP($J2495,ASBVs!$A$2:$AB$411,18,FALSE)</f>
        <v>65</v>
      </c>
      <c r="F2499" s="10" t="str">
        <f>VLOOKUP($J2495,ASBVs!$A$2:$AB$411,16,FALSE)</f>
        <v>68</v>
      </c>
      <c r="G2499" s="10" t="str">
        <f>VLOOKUP($J2495,ASBVs!$A$2:$AB$411,20,FALSE)</f>
        <v>55</v>
      </c>
      <c r="H2499" s="10" t="str">
        <f>VLOOKUP($J2495,ASBVs!$A$2:$AB$411,22,FALSE)</f>
        <v>47</v>
      </c>
      <c r="I2499" s="10" t="str">
        <f>VLOOKUP($J2495,ASBVs!$A$2:$AB$411,24,FALSE)</f>
        <v>47</v>
      </c>
      <c r="J2499" s="10" t="str">
        <f>VLOOKUP($J2495,ASBVs!$A$2:$AB$411,26,FALSE)</f>
        <v>51</v>
      </c>
    </row>
    <row r="2500" spans="2:10" ht="13.35" customHeight="1">
      <c r="B2500" s="11" t="s">
        <v>3103</v>
      </c>
      <c r="C2500" s="11" t="s">
        <v>3091</v>
      </c>
      <c r="D2500" s="11" t="s">
        <v>3104</v>
      </c>
      <c r="E2500" s="23" t="s">
        <v>2623</v>
      </c>
      <c r="F2500" s="23"/>
      <c r="G2500" s="24" t="s">
        <v>3105</v>
      </c>
      <c r="H2500" s="25"/>
      <c r="I2500" s="23" t="s">
        <v>3106</v>
      </c>
      <c r="J2500" s="23"/>
    </row>
    <row r="2501" spans="2:10" ht="13.35" customHeight="1">
      <c r="B2501" s="10" t="str">
        <f>VLOOKUP($J2495,ASBVs!$A$2:$AE$411,29,FALSE)</f>
        <v>2</v>
      </c>
      <c r="C2501" s="10" t="str">
        <f>VLOOKUP($J2495,ASBVs!$A$2:$AE$411,30,FALSE)</f>
        <v>2</v>
      </c>
      <c r="D2501" s="10" t="str">
        <f>VLOOKUP($J2495,ASBVs!$A$2:$AE$411,31,FALSE)</f>
        <v>1</v>
      </c>
      <c r="E2501" s="26" t="str">
        <f>VLOOKUP($J2495,ASBVs!$A$2:$B$411,2,FALSE)</f>
        <v xml:space="preserve">Dorset </v>
      </c>
      <c r="F2501" s="26"/>
      <c r="G2501" s="27" t="str">
        <f>VLOOKUP($J2495,ASBVs!$A$2:$AB$411,27,FALSE)</f>
        <v>142.59</v>
      </c>
      <c r="H2501" s="25"/>
      <c r="I2501" s="27" t="str">
        <f>VLOOKUP($J2495,ASBVs!$A$2:$AB$411,28,FALSE)</f>
        <v>144.15</v>
      </c>
      <c r="J2501" s="25"/>
    </row>
    <row r="2502" spans="2:10" ht="13.35" customHeight="1">
      <c r="B2502" s="28" t="s">
        <v>3107</v>
      </c>
      <c r="C2502" s="28"/>
      <c r="D2502" s="28"/>
      <c r="E2502" s="28"/>
      <c r="F2502" s="28"/>
      <c r="G2502" s="28"/>
      <c r="H2502" s="28" t="s">
        <v>3108</v>
      </c>
      <c r="I2502" s="28"/>
      <c r="J2502" s="28"/>
    </row>
    <row r="2504" spans="2:10" ht="13.35" customHeight="1">
      <c r="B2504" s="3" t="s">
        <v>3099</v>
      </c>
      <c r="C2504" s="4"/>
      <c r="D2504" s="4" t="str">
        <f>VLOOKUP($J2504,ASBVs!$A$2:$D$411,4,FALSE)</f>
        <v>220371</v>
      </c>
      <c r="E2504" s="4"/>
      <c r="F2504" s="4" t="str">
        <f>VLOOKUP($J2504,ASBVs!$A$2:$H$411,8,FALSE)</f>
        <v>Triplet</v>
      </c>
      <c r="G2504" s="29" t="str">
        <f>VLOOKUP($J2504,ASBVs!$A$2:$AF$411,32,FALSE)</f>
        <v>«««««</v>
      </c>
      <c r="H2504" s="30"/>
      <c r="I2504" s="5" t="s">
        <v>3100</v>
      </c>
      <c r="J2504" s="6">
        <v>279</v>
      </c>
    </row>
    <row r="2505" spans="2:10" ht="13.35" customHeight="1">
      <c r="B2505" s="7" t="s">
        <v>3101</v>
      </c>
      <c r="C2505" s="19" t="str">
        <f>VLOOKUP($J2504,ASBVs!$A$2:$F$411,6,FALSE)</f>
        <v>210714</v>
      </c>
      <c r="D2505" s="20"/>
      <c r="E2505" s="20"/>
      <c r="F2505" s="7" t="s">
        <v>3102</v>
      </c>
      <c r="G2505" s="21">
        <f>VLOOKUP($J2504,ASBVs!$A$2:$G$411,7,FALSE)</f>
        <v>44681</v>
      </c>
      <c r="H2505" s="21"/>
      <c r="I2505" s="21"/>
      <c r="J2505" s="22"/>
    </row>
    <row r="2506" spans="2:10" ht="13.35" customHeight="1">
      <c r="B2506" s="8" t="s">
        <v>0</v>
      </c>
      <c r="C2506" s="9" t="s">
        <v>6</v>
      </c>
      <c r="D2506" s="9" t="s">
        <v>2667</v>
      </c>
      <c r="E2506" s="9" t="s">
        <v>2</v>
      </c>
      <c r="F2506" s="9" t="s">
        <v>1</v>
      </c>
      <c r="G2506" s="8" t="s">
        <v>3</v>
      </c>
      <c r="H2506" s="8" t="s">
        <v>4</v>
      </c>
      <c r="I2506" s="8" t="s">
        <v>5</v>
      </c>
      <c r="J2506" s="8" t="s">
        <v>7</v>
      </c>
    </row>
    <row r="2507" spans="2:10" ht="13.35" customHeight="1">
      <c r="B2507" s="10" t="str">
        <f>VLOOKUP($J2504,ASBVs!$A$2:$AE$411,9,FALSE)</f>
        <v>0.39</v>
      </c>
      <c r="C2507" s="10" t="str">
        <f>VLOOKUP($J2504,ASBVs!$A$2:$AE$411,11,FALSE)</f>
        <v>9.21</v>
      </c>
      <c r="D2507" s="10" t="str">
        <f>VLOOKUP($J2504,ASBVs!$A$2:$AE$411,13,FALSE)</f>
        <v>13.77</v>
      </c>
      <c r="E2507" s="10" t="str">
        <f>VLOOKUP($J2504,ASBVs!$A$2:$AE$411,17,FALSE)</f>
        <v>0.01</v>
      </c>
      <c r="F2507" s="10" t="str">
        <f>VLOOKUP($J2504,ASBVs!$A$2:$AE$411,15,FALSE)</f>
        <v>2.80</v>
      </c>
      <c r="G2507" s="10" t="str">
        <f>VLOOKUP($J2504,ASBVs!$A$2:$AE$411,19,FALSE)</f>
        <v>2.54</v>
      </c>
      <c r="H2507" s="10" t="str">
        <f>VLOOKUP($J2504,ASBVs!$A$2:$AE$411,21,FALSE)</f>
        <v>0.06</v>
      </c>
      <c r="I2507" s="10" t="str">
        <f>VLOOKUP($J2504,ASBVs!$A$2:$AE$411,23,FALSE)</f>
        <v>0.16</v>
      </c>
      <c r="J2507" s="10" t="str">
        <f>VLOOKUP($J2504,ASBVs!$A$2:$AE$411,25,FALSE)</f>
        <v>2.36</v>
      </c>
    </row>
    <row r="2508" spans="2:10" ht="13.35" customHeight="1">
      <c r="B2508" s="10" t="str">
        <f>VLOOKUP($J2504,ASBVs!$A$2:$AB$411,10,FALSE)</f>
        <v>60</v>
      </c>
      <c r="C2508" s="10" t="str">
        <f>VLOOKUP($J2504,ASBVs!$A$2:$AB$411,12,FALSE)</f>
        <v>64</v>
      </c>
      <c r="D2508" s="10" t="str">
        <f>VLOOKUP($J2504,ASBVs!$A$2:$AB$411,14,FALSE)</f>
        <v>64</v>
      </c>
      <c r="E2508" s="10" t="str">
        <f>VLOOKUP($J2504,ASBVs!$A$2:$AB$411,18,FALSE)</f>
        <v>65</v>
      </c>
      <c r="F2508" s="10" t="str">
        <f>VLOOKUP($J2504,ASBVs!$A$2:$AB$411,16,FALSE)</f>
        <v>68</v>
      </c>
      <c r="G2508" s="10" t="str">
        <f>VLOOKUP($J2504,ASBVs!$A$2:$AB$411,20,FALSE)</f>
        <v>55</v>
      </c>
      <c r="H2508" s="10" t="str">
        <f>VLOOKUP($J2504,ASBVs!$A$2:$AB$411,22,FALSE)</f>
        <v>46</v>
      </c>
      <c r="I2508" s="10" t="str">
        <f>VLOOKUP($J2504,ASBVs!$A$2:$AB$411,24,FALSE)</f>
        <v>45</v>
      </c>
      <c r="J2508" s="10" t="str">
        <f>VLOOKUP($J2504,ASBVs!$A$2:$AB$411,26,FALSE)</f>
        <v>51</v>
      </c>
    </row>
    <row r="2509" spans="2:10" ht="13.35" customHeight="1">
      <c r="B2509" s="11" t="s">
        <v>3103</v>
      </c>
      <c r="C2509" s="11" t="s">
        <v>3091</v>
      </c>
      <c r="D2509" s="11" t="s">
        <v>3104</v>
      </c>
      <c r="E2509" s="23" t="s">
        <v>2623</v>
      </c>
      <c r="F2509" s="23"/>
      <c r="G2509" s="24" t="s">
        <v>3105</v>
      </c>
      <c r="H2509" s="25"/>
      <c r="I2509" s="23" t="s">
        <v>3106</v>
      </c>
      <c r="J2509" s="23"/>
    </row>
    <row r="2510" spans="2:10" ht="13.35" customHeight="1">
      <c r="B2510" s="10" t="str">
        <f>VLOOKUP($J2504,ASBVs!$A$2:$AE$411,29,FALSE)</f>
        <v>2</v>
      </c>
      <c r="C2510" s="10" t="str">
        <f>VLOOKUP($J2504,ASBVs!$A$2:$AE$411,30,FALSE)</f>
        <v>2</v>
      </c>
      <c r="D2510" s="10" t="str">
        <f>VLOOKUP($J2504,ASBVs!$A$2:$AE$411,31,FALSE)</f>
        <v>2</v>
      </c>
      <c r="E2510" s="26" t="str">
        <f>VLOOKUP($J2504,ASBVs!$A$2:$B$411,2,FALSE)</f>
        <v xml:space="preserve">Dorset </v>
      </c>
      <c r="F2510" s="26"/>
      <c r="G2510" s="27" t="str">
        <f>VLOOKUP($J2504,ASBVs!$A$2:$AB$411,27,FALSE)</f>
        <v>144.90</v>
      </c>
      <c r="H2510" s="25"/>
      <c r="I2510" s="27" t="str">
        <f>VLOOKUP($J2504,ASBVs!$A$2:$AB$411,28,FALSE)</f>
        <v>145.09</v>
      </c>
      <c r="J2510" s="25"/>
    </row>
    <row r="2511" spans="2:10" ht="13.35" customHeight="1">
      <c r="B2511" s="28" t="s">
        <v>3107</v>
      </c>
      <c r="C2511" s="28"/>
      <c r="D2511" s="28"/>
      <c r="E2511" s="28"/>
      <c r="F2511" s="28"/>
      <c r="G2511" s="28"/>
      <c r="H2511" s="28" t="s">
        <v>3108</v>
      </c>
      <c r="I2511" s="28"/>
      <c r="J2511" s="28"/>
    </row>
    <row r="2513" spans="2:10" ht="13.35" customHeight="1">
      <c r="B2513" s="3" t="s">
        <v>3099</v>
      </c>
      <c r="C2513" s="4"/>
      <c r="D2513" s="4" t="str">
        <f>VLOOKUP($J2513,ASBVs!$A$2:$D$411,4,FALSE)</f>
        <v>220901</v>
      </c>
      <c r="E2513" s="4"/>
      <c r="F2513" s="4" t="str">
        <f>VLOOKUP($J2513,ASBVs!$A$2:$H$411,8,FALSE)</f>
        <v>Twin</v>
      </c>
      <c r="G2513" s="29" t="str">
        <f>VLOOKUP($J2513,ASBVs!$A$2:$AF$411,32,FALSE)</f>
        <v xml:space="preserve"> </v>
      </c>
      <c r="H2513" s="30"/>
      <c r="I2513" s="5" t="s">
        <v>3100</v>
      </c>
      <c r="J2513" s="6">
        <v>280</v>
      </c>
    </row>
    <row r="2514" spans="2:10" ht="13.35" customHeight="1">
      <c r="B2514" s="7" t="s">
        <v>3101</v>
      </c>
      <c r="C2514" s="19" t="str">
        <f>VLOOKUP($J2513,ASBVs!$A$2:$F$411,6,FALSE)</f>
        <v>210613</v>
      </c>
      <c r="D2514" s="20"/>
      <c r="E2514" s="20"/>
      <c r="F2514" s="7" t="s">
        <v>3102</v>
      </c>
      <c r="G2514" s="21">
        <f>VLOOKUP($J2513,ASBVs!$A$2:$G$411,7,FALSE)</f>
        <v>44689</v>
      </c>
      <c r="H2514" s="21"/>
      <c r="I2514" s="21"/>
      <c r="J2514" s="22"/>
    </row>
    <row r="2515" spans="2:10" ht="13.35" customHeight="1">
      <c r="B2515" s="8" t="s">
        <v>0</v>
      </c>
      <c r="C2515" s="9" t="s">
        <v>6</v>
      </c>
      <c r="D2515" s="9" t="s">
        <v>2667</v>
      </c>
      <c r="E2515" s="9" t="s">
        <v>2</v>
      </c>
      <c r="F2515" s="9" t="s">
        <v>1</v>
      </c>
      <c r="G2515" s="8" t="s">
        <v>3</v>
      </c>
      <c r="H2515" s="8" t="s">
        <v>4</v>
      </c>
      <c r="I2515" s="8" t="s">
        <v>5</v>
      </c>
      <c r="J2515" s="8" t="s">
        <v>7</v>
      </c>
    </row>
    <row r="2516" spans="2:10" ht="13.35" customHeight="1">
      <c r="B2516" s="10" t="str">
        <f>VLOOKUP($J2513,ASBVs!$A$2:$AE$411,9,FALSE)</f>
        <v>0.48</v>
      </c>
      <c r="C2516" s="10" t="str">
        <f>VLOOKUP($J2513,ASBVs!$A$2:$AE$411,11,FALSE)</f>
        <v>9.30</v>
      </c>
      <c r="D2516" s="10" t="str">
        <f>VLOOKUP($J2513,ASBVs!$A$2:$AE$411,13,FALSE)</f>
        <v>14.24</v>
      </c>
      <c r="E2516" s="10" t="str">
        <f>VLOOKUP($J2513,ASBVs!$A$2:$AE$411,17,FALSE)</f>
        <v>-0.10</v>
      </c>
      <c r="F2516" s="10" t="str">
        <f>VLOOKUP($J2513,ASBVs!$A$2:$AE$411,15,FALSE)</f>
        <v>3.49</v>
      </c>
      <c r="G2516" s="10" t="str">
        <f>VLOOKUP($J2513,ASBVs!$A$2:$AE$411,19,FALSE)</f>
        <v>3.95</v>
      </c>
      <c r="H2516" s="10" t="str">
        <f>VLOOKUP($J2513,ASBVs!$A$2:$AE$411,21,FALSE)</f>
        <v>-0.24</v>
      </c>
      <c r="I2516" s="10" t="str">
        <f>VLOOKUP($J2513,ASBVs!$A$2:$AE$411,23,FALSE)</f>
        <v>1.69</v>
      </c>
      <c r="J2516" s="10" t="str">
        <f>VLOOKUP($J2513,ASBVs!$A$2:$AE$411,25,FALSE)</f>
        <v>2.76</v>
      </c>
    </row>
    <row r="2517" spans="2:10" ht="13.35" customHeight="1">
      <c r="B2517" s="10" t="str">
        <f>VLOOKUP($J2513,ASBVs!$A$2:$AB$411,10,FALSE)</f>
        <v>66</v>
      </c>
      <c r="C2517" s="10" t="str">
        <f>VLOOKUP($J2513,ASBVs!$A$2:$AB$411,12,FALSE)</f>
        <v>68</v>
      </c>
      <c r="D2517" s="10" t="str">
        <f>VLOOKUP($J2513,ASBVs!$A$2:$AB$411,14,FALSE)</f>
        <v>67</v>
      </c>
      <c r="E2517" s="10" t="str">
        <f>VLOOKUP($J2513,ASBVs!$A$2:$AB$411,18,FALSE)</f>
        <v>66</v>
      </c>
      <c r="F2517" s="10" t="str">
        <f>VLOOKUP($J2513,ASBVs!$A$2:$AB$411,16,FALSE)</f>
        <v>67</v>
      </c>
      <c r="G2517" s="10" t="str">
        <f>VLOOKUP($J2513,ASBVs!$A$2:$AB$411,20,FALSE)</f>
        <v>60</v>
      </c>
      <c r="H2517" s="10" t="str">
        <f>VLOOKUP($J2513,ASBVs!$A$2:$AB$411,22,FALSE)</f>
        <v>55</v>
      </c>
      <c r="I2517" s="10" t="str">
        <f>VLOOKUP($J2513,ASBVs!$A$2:$AB$411,24,FALSE)</f>
        <v>54</v>
      </c>
      <c r="J2517" s="10" t="str">
        <f>VLOOKUP($J2513,ASBVs!$A$2:$AB$411,26,FALSE)</f>
        <v>57</v>
      </c>
    </row>
    <row r="2518" spans="2:10" ht="13.35" customHeight="1">
      <c r="B2518" s="11" t="s">
        <v>3103</v>
      </c>
      <c r="C2518" s="11" t="s">
        <v>3091</v>
      </c>
      <c r="D2518" s="11" t="s">
        <v>3104</v>
      </c>
      <c r="E2518" s="23" t="s">
        <v>2623</v>
      </c>
      <c r="F2518" s="23"/>
      <c r="G2518" s="24" t="s">
        <v>3105</v>
      </c>
      <c r="H2518" s="25"/>
      <c r="I2518" s="23" t="s">
        <v>3106</v>
      </c>
      <c r="J2518" s="23"/>
    </row>
    <row r="2519" spans="2:10" ht="13.35" customHeight="1">
      <c r="B2519" s="10" t="str">
        <f>VLOOKUP($J2513,ASBVs!$A$2:$AE$411,29,FALSE)</f>
        <v>2</v>
      </c>
      <c r="C2519" s="10" t="str">
        <f>VLOOKUP($J2513,ASBVs!$A$2:$AE$411,30,FALSE)</f>
        <v>2</v>
      </c>
      <c r="D2519" s="10" t="str">
        <f>VLOOKUP($J2513,ASBVs!$A$2:$AE$411,31,FALSE)</f>
        <v>2</v>
      </c>
      <c r="E2519" s="26" t="str">
        <f>VLOOKUP($J2513,ASBVs!$A$2:$B$411,2,FALSE)</f>
        <v xml:space="preserve">Dorset </v>
      </c>
      <c r="F2519" s="26"/>
      <c r="G2519" s="27" t="str">
        <f>VLOOKUP($J2513,ASBVs!$A$2:$AB$411,27,FALSE)</f>
        <v>148.03</v>
      </c>
      <c r="H2519" s="25"/>
      <c r="I2519" s="27" t="str">
        <f>VLOOKUP($J2513,ASBVs!$A$2:$AB$411,28,FALSE)</f>
        <v>151.51</v>
      </c>
      <c r="J2519" s="25"/>
    </row>
    <row r="2520" spans="2:10" ht="13.35" customHeight="1">
      <c r="B2520" s="28" t="s">
        <v>3107</v>
      </c>
      <c r="C2520" s="28"/>
      <c r="D2520" s="28"/>
      <c r="E2520" s="28"/>
      <c r="F2520" s="28"/>
      <c r="G2520" s="28"/>
      <c r="H2520" s="28" t="s">
        <v>3108</v>
      </c>
      <c r="I2520" s="28"/>
      <c r="J2520" s="28"/>
    </row>
    <row r="2522" spans="2:10" ht="13.35" customHeight="1">
      <c r="B2522" s="3" t="s">
        <v>3099</v>
      </c>
      <c r="C2522" s="4"/>
      <c r="D2522" s="4" t="str">
        <f>VLOOKUP($J2522,ASBVs!$A$2:$D$411,4,FALSE)</f>
        <v>221205</v>
      </c>
      <c r="E2522" s="4"/>
      <c r="F2522" s="4" t="str">
        <f>VLOOKUP($J2522,ASBVs!$A$2:$H$411,8,FALSE)</f>
        <v>Single</v>
      </c>
      <c r="G2522" s="29" t="str">
        <f>VLOOKUP($J2522,ASBVs!$A$2:$AF$411,32,FALSE)</f>
        <v xml:space="preserve"> </v>
      </c>
      <c r="H2522" s="30"/>
      <c r="I2522" s="5" t="s">
        <v>3100</v>
      </c>
      <c r="J2522" s="6">
        <v>281</v>
      </c>
    </row>
    <row r="2523" spans="2:10" ht="13.35" customHeight="1">
      <c r="B2523" s="7" t="s">
        <v>3101</v>
      </c>
      <c r="C2523" s="19" t="str">
        <f>VLOOKUP($J2522,ASBVs!$A$2:$F$411,6,FALSE)</f>
        <v>211028</v>
      </c>
      <c r="D2523" s="20"/>
      <c r="E2523" s="20"/>
      <c r="F2523" s="7" t="s">
        <v>3102</v>
      </c>
      <c r="G2523" s="21">
        <f>VLOOKUP($J2522,ASBVs!$A$2:$G$411,7,FALSE)</f>
        <v>44718</v>
      </c>
      <c r="H2523" s="21"/>
      <c r="I2523" s="21"/>
      <c r="J2523" s="22"/>
    </row>
    <row r="2524" spans="2:10" ht="13.35" customHeight="1">
      <c r="B2524" s="8" t="s">
        <v>0</v>
      </c>
      <c r="C2524" s="9" t="s">
        <v>6</v>
      </c>
      <c r="D2524" s="9" t="s">
        <v>2667</v>
      </c>
      <c r="E2524" s="9" t="s">
        <v>2</v>
      </c>
      <c r="F2524" s="9" t="s">
        <v>1</v>
      </c>
      <c r="G2524" s="8" t="s">
        <v>3</v>
      </c>
      <c r="H2524" s="8" t="s">
        <v>4</v>
      </c>
      <c r="I2524" s="8" t="s">
        <v>5</v>
      </c>
      <c r="J2524" s="8" t="s">
        <v>7</v>
      </c>
    </row>
    <row r="2525" spans="2:10" ht="13.35" customHeight="1">
      <c r="B2525" s="10" t="str">
        <f>VLOOKUP($J2522,ASBVs!$A$2:$AE$411,9,FALSE)</f>
        <v>0.43</v>
      </c>
      <c r="C2525" s="10" t="str">
        <f>VLOOKUP($J2522,ASBVs!$A$2:$AE$411,11,FALSE)</f>
        <v>10.20</v>
      </c>
      <c r="D2525" s="10" t="str">
        <f>VLOOKUP($J2522,ASBVs!$A$2:$AE$411,13,FALSE)</f>
        <v>15.95</v>
      </c>
      <c r="E2525" s="10" t="str">
        <f>VLOOKUP($J2522,ASBVs!$A$2:$AE$411,17,FALSE)</f>
        <v>-0.14</v>
      </c>
      <c r="F2525" s="10" t="str">
        <f>VLOOKUP($J2522,ASBVs!$A$2:$AE$411,15,FALSE)</f>
        <v>2.64</v>
      </c>
      <c r="G2525" s="10" t="str">
        <f>VLOOKUP($J2522,ASBVs!$A$2:$AE$411,19,FALSE)</f>
        <v>3.33</v>
      </c>
      <c r="H2525" s="10" t="str">
        <f>VLOOKUP($J2522,ASBVs!$A$2:$AE$411,21,FALSE)</f>
        <v>-0.34</v>
      </c>
      <c r="I2525" s="10" t="str">
        <f>VLOOKUP($J2522,ASBVs!$A$2:$AE$411,23,FALSE)</f>
        <v>2.40</v>
      </c>
      <c r="J2525" s="10" t="str">
        <f>VLOOKUP($J2522,ASBVs!$A$2:$AE$411,25,FALSE)</f>
        <v>2.64</v>
      </c>
    </row>
    <row r="2526" spans="2:10" ht="13.35" customHeight="1">
      <c r="B2526" s="10" t="str">
        <f>VLOOKUP($J2522,ASBVs!$A$2:$AB$411,10,FALSE)</f>
        <v>59</v>
      </c>
      <c r="C2526" s="10" t="str">
        <f>VLOOKUP($J2522,ASBVs!$A$2:$AB$411,12,FALSE)</f>
        <v>62</v>
      </c>
      <c r="D2526" s="10" t="str">
        <f>VLOOKUP($J2522,ASBVs!$A$2:$AB$411,14,FALSE)</f>
        <v>58</v>
      </c>
      <c r="E2526" s="10" t="str">
        <f>VLOOKUP($J2522,ASBVs!$A$2:$AB$411,18,FALSE)</f>
        <v>61</v>
      </c>
      <c r="F2526" s="10" t="str">
        <f>VLOOKUP($J2522,ASBVs!$A$2:$AB$411,16,FALSE)</f>
        <v>63</v>
      </c>
      <c r="G2526" s="10" t="str">
        <f>VLOOKUP($J2522,ASBVs!$A$2:$AB$411,20,FALSE)</f>
        <v>54</v>
      </c>
      <c r="H2526" s="10" t="str">
        <f>VLOOKUP($J2522,ASBVs!$A$2:$AB$411,22,FALSE)</f>
        <v>43</v>
      </c>
      <c r="I2526" s="10" t="str">
        <f>VLOOKUP($J2522,ASBVs!$A$2:$AB$411,24,FALSE)</f>
        <v>43</v>
      </c>
      <c r="J2526" s="10" t="str">
        <f>VLOOKUP($J2522,ASBVs!$A$2:$AB$411,26,FALSE)</f>
        <v>47</v>
      </c>
    </row>
    <row r="2527" spans="2:10" ht="13.35" customHeight="1">
      <c r="B2527" s="11" t="s">
        <v>3103</v>
      </c>
      <c r="C2527" s="11" t="s">
        <v>3091</v>
      </c>
      <c r="D2527" s="11" t="s">
        <v>3104</v>
      </c>
      <c r="E2527" s="23" t="s">
        <v>2623</v>
      </c>
      <c r="F2527" s="23"/>
      <c r="G2527" s="24" t="s">
        <v>3105</v>
      </c>
      <c r="H2527" s="25"/>
      <c r="I2527" s="23" t="s">
        <v>3106</v>
      </c>
      <c r="J2527" s="23"/>
    </row>
    <row r="2528" spans="2:10" ht="13.35" customHeight="1">
      <c r="B2528" s="10" t="str">
        <f>VLOOKUP($J2522,ASBVs!$A$2:$AE$411,29,FALSE)</f>
        <v>2</v>
      </c>
      <c r="C2528" s="10" t="str">
        <f>VLOOKUP($J2522,ASBVs!$A$2:$AE$411,30,FALSE)</f>
        <v>3</v>
      </c>
      <c r="D2528" s="10" t="str">
        <f>VLOOKUP($J2522,ASBVs!$A$2:$AE$411,31,FALSE)</f>
        <v>3</v>
      </c>
      <c r="E2528" s="26" t="str">
        <f>VLOOKUP($J2522,ASBVs!$A$2:$B$411,2,FALSE)</f>
        <v xml:space="preserve">Dorset </v>
      </c>
      <c r="F2528" s="26"/>
      <c r="G2528" s="27" t="str">
        <f>VLOOKUP($J2522,ASBVs!$A$2:$AB$411,27,FALSE)</f>
        <v>143.64</v>
      </c>
      <c r="H2528" s="25"/>
      <c r="I2528" s="27" t="str">
        <f>VLOOKUP($J2522,ASBVs!$A$2:$AB$411,28,FALSE)</f>
        <v>148.39</v>
      </c>
      <c r="J2528" s="25"/>
    </row>
    <row r="2529" spans="2:10" ht="13.35" customHeight="1">
      <c r="B2529" s="28" t="s">
        <v>3107</v>
      </c>
      <c r="C2529" s="28"/>
      <c r="D2529" s="28"/>
      <c r="E2529" s="28"/>
      <c r="F2529" s="28"/>
      <c r="G2529" s="28"/>
      <c r="H2529" s="28" t="s">
        <v>3108</v>
      </c>
      <c r="I2529" s="28"/>
      <c r="J2529" s="28"/>
    </row>
    <row r="2531" spans="2:10" ht="13.35" customHeight="1">
      <c r="B2531" s="3" t="s">
        <v>3099</v>
      </c>
      <c r="C2531" s="4"/>
      <c r="D2531" s="4" t="str">
        <f>VLOOKUP($J2531,ASBVs!$A$2:$D$411,4,FALSE)</f>
        <v>220065</v>
      </c>
      <c r="E2531" s="4"/>
      <c r="F2531" s="4" t="str">
        <f>VLOOKUP($J2531,ASBVs!$A$2:$H$411,8,FALSE)</f>
        <v>Single</v>
      </c>
      <c r="G2531" s="29" t="str">
        <f>VLOOKUP($J2531,ASBVs!$A$2:$AF$411,32,FALSE)</f>
        <v>«««««</v>
      </c>
      <c r="H2531" s="30"/>
      <c r="I2531" s="5" t="s">
        <v>3100</v>
      </c>
      <c r="J2531" s="6">
        <v>282</v>
      </c>
    </row>
    <row r="2532" spans="2:10" ht="13.35" customHeight="1">
      <c r="B2532" s="7" t="s">
        <v>3101</v>
      </c>
      <c r="C2532" s="19" t="str">
        <f>VLOOKUP($J2531,ASBVs!$A$2:$F$411,6,FALSE)</f>
        <v>210870</v>
      </c>
      <c r="D2532" s="20"/>
      <c r="E2532" s="20"/>
      <c r="F2532" s="7" t="s">
        <v>3102</v>
      </c>
      <c r="G2532" s="21">
        <f>VLOOKUP($J2531,ASBVs!$A$2:$G$411,7,FALSE)</f>
        <v>44676</v>
      </c>
      <c r="H2532" s="21"/>
      <c r="I2532" s="21"/>
      <c r="J2532" s="22"/>
    </row>
    <row r="2533" spans="2:10" ht="13.35" customHeight="1">
      <c r="B2533" s="8" t="s">
        <v>0</v>
      </c>
      <c r="C2533" s="9" t="s">
        <v>6</v>
      </c>
      <c r="D2533" s="9" t="s">
        <v>2667</v>
      </c>
      <c r="E2533" s="9" t="s">
        <v>2</v>
      </c>
      <c r="F2533" s="9" t="s">
        <v>1</v>
      </c>
      <c r="G2533" s="8" t="s">
        <v>3</v>
      </c>
      <c r="H2533" s="8" t="s">
        <v>4</v>
      </c>
      <c r="I2533" s="8" t="s">
        <v>5</v>
      </c>
      <c r="J2533" s="8" t="s">
        <v>7</v>
      </c>
    </row>
    <row r="2534" spans="2:10" ht="13.35" customHeight="1">
      <c r="B2534" s="10" t="str">
        <f>VLOOKUP($J2531,ASBVs!$A$2:$AE$411,9,FALSE)</f>
        <v>0.45</v>
      </c>
      <c r="C2534" s="10" t="str">
        <f>VLOOKUP($J2531,ASBVs!$A$2:$AE$411,11,FALSE)</f>
        <v>7.89</v>
      </c>
      <c r="D2534" s="10" t="str">
        <f>VLOOKUP($J2531,ASBVs!$A$2:$AE$411,13,FALSE)</f>
        <v>11.35</v>
      </c>
      <c r="E2534" s="10" t="str">
        <f>VLOOKUP($J2531,ASBVs!$A$2:$AE$411,17,FALSE)</f>
        <v>-0.34</v>
      </c>
      <c r="F2534" s="10" t="str">
        <f>VLOOKUP($J2531,ASBVs!$A$2:$AE$411,15,FALSE)</f>
        <v>2.55</v>
      </c>
      <c r="G2534" s="10" t="str">
        <f>VLOOKUP($J2531,ASBVs!$A$2:$AE$411,19,FALSE)</f>
        <v>2.65</v>
      </c>
      <c r="H2534" s="10" t="str">
        <f>VLOOKUP($J2531,ASBVs!$A$2:$AE$411,21,FALSE)</f>
        <v>-0.15</v>
      </c>
      <c r="I2534" s="10" t="str">
        <f>VLOOKUP($J2531,ASBVs!$A$2:$AE$411,23,FALSE)</f>
        <v>1.24</v>
      </c>
      <c r="J2534" s="10" t="str">
        <f>VLOOKUP($J2531,ASBVs!$A$2:$AE$411,25,FALSE)</f>
        <v>2.08</v>
      </c>
    </row>
    <row r="2535" spans="2:10" ht="13.35" customHeight="1">
      <c r="B2535" s="10" t="str">
        <f>VLOOKUP($J2531,ASBVs!$A$2:$AB$411,10,FALSE)</f>
        <v>61</v>
      </c>
      <c r="C2535" s="10" t="str">
        <f>VLOOKUP($J2531,ASBVs!$A$2:$AB$411,12,FALSE)</f>
        <v>65</v>
      </c>
      <c r="D2535" s="10" t="str">
        <f>VLOOKUP($J2531,ASBVs!$A$2:$AB$411,14,FALSE)</f>
        <v>65</v>
      </c>
      <c r="E2535" s="10" t="str">
        <f>VLOOKUP($J2531,ASBVs!$A$2:$AB$411,18,FALSE)</f>
        <v>66</v>
      </c>
      <c r="F2535" s="10" t="str">
        <f>VLOOKUP($J2531,ASBVs!$A$2:$AB$411,16,FALSE)</f>
        <v>68</v>
      </c>
      <c r="G2535" s="10" t="str">
        <f>VLOOKUP($J2531,ASBVs!$A$2:$AB$411,20,FALSE)</f>
        <v>56</v>
      </c>
      <c r="H2535" s="10" t="str">
        <f>VLOOKUP($J2531,ASBVs!$A$2:$AB$411,22,FALSE)</f>
        <v>48</v>
      </c>
      <c r="I2535" s="10" t="str">
        <f>VLOOKUP($J2531,ASBVs!$A$2:$AB$411,24,FALSE)</f>
        <v>48</v>
      </c>
      <c r="J2535" s="10" t="str">
        <f>VLOOKUP($J2531,ASBVs!$A$2:$AB$411,26,FALSE)</f>
        <v>52</v>
      </c>
    </row>
    <row r="2536" spans="2:10" ht="13.35" customHeight="1">
      <c r="B2536" s="11" t="s">
        <v>3103</v>
      </c>
      <c r="C2536" s="11" t="s">
        <v>3091</v>
      </c>
      <c r="D2536" s="11" t="s">
        <v>3104</v>
      </c>
      <c r="E2536" s="23" t="s">
        <v>2623</v>
      </c>
      <c r="F2536" s="23"/>
      <c r="G2536" s="24" t="s">
        <v>3105</v>
      </c>
      <c r="H2536" s="25"/>
      <c r="I2536" s="23" t="s">
        <v>3106</v>
      </c>
      <c r="J2536" s="23"/>
    </row>
    <row r="2537" spans="2:10" ht="13.35" customHeight="1">
      <c r="B2537" s="10" t="str">
        <f>VLOOKUP($J2531,ASBVs!$A$2:$AE$411,29,FALSE)</f>
        <v>2</v>
      </c>
      <c r="C2537" s="10" t="str">
        <f>VLOOKUP($J2531,ASBVs!$A$2:$AE$411,30,FALSE)</f>
        <v>3</v>
      </c>
      <c r="D2537" s="10" t="str">
        <f>VLOOKUP($J2531,ASBVs!$A$2:$AE$411,31,FALSE)</f>
        <v>3</v>
      </c>
      <c r="E2537" s="26" t="str">
        <f>VLOOKUP($J2531,ASBVs!$A$2:$B$411,2,FALSE)</f>
        <v xml:space="preserve">Dorset </v>
      </c>
      <c r="F2537" s="26"/>
      <c r="G2537" s="27" t="str">
        <f>VLOOKUP($J2531,ASBVs!$A$2:$AB$411,27,FALSE)</f>
        <v>139.89</v>
      </c>
      <c r="H2537" s="25"/>
      <c r="I2537" s="27" t="str">
        <f>VLOOKUP($J2531,ASBVs!$A$2:$AB$411,28,FALSE)</f>
        <v>142.31</v>
      </c>
      <c r="J2537" s="25"/>
    </row>
    <row r="2538" spans="2:10" ht="13.35" customHeight="1">
      <c r="B2538" s="28" t="s">
        <v>3107</v>
      </c>
      <c r="C2538" s="28"/>
      <c r="D2538" s="28"/>
      <c r="E2538" s="28"/>
      <c r="F2538" s="28"/>
      <c r="G2538" s="28"/>
      <c r="H2538" s="28" t="s">
        <v>3108</v>
      </c>
      <c r="I2538" s="28"/>
      <c r="J2538" s="28"/>
    </row>
    <row r="2540" spans="2:10" ht="13.35" customHeight="1">
      <c r="B2540" s="3" t="s">
        <v>3099</v>
      </c>
      <c r="C2540" s="4"/>
      <c r="D2540" s="4" t="str">
        <f>VLOOKUP($J2540,ASBVs!$A$2:$D$411,4,FALSE)</f>
        <v>220330</v>
      </c>
      <c r="E2540" s="4"/>
      <c r="F2540" s="4" t="str">
        <f>VLOOKUP($J2540,ASBVs!$A$2:$H$411,8,FALSE)</f>
        <v>Twin</v>
      </c>
      <c r="G2540" s="29" t="str">
        <f>VLOOKUP($J2540,ASBVs!$A$2:$AF$411,32,FALSE)</f>
        <v>«««««</v>
      </c>
      <c r="H2540" s="30"/>
      <c r="I2540" s="5" t="s">
        <v>3100</v>
      </c>
      <c r="J2540" s="6">
        <v>283</v>
      </c>
    </row>
    <row r="2541" spans="2:10" ht="13.35" customHeight="1">
      <c r="B2541" s="7" t="s">
        <v>3101</v>
      </c>
      <c r="C2541" s="19" t="str">
        <f>VLOOKUP($J2540,ASBVs!$A$2:$F$411,6,FALSE)</f>
        <v>211162</v>
      </c>
      <c r="D2541" s="20"/>
      <c r="E2541" s="20"/>
      <c r="F2541" s="7" t="s">
        <v>3102</v>
      </c>
      <c r="G2541" s="21">
        <f>VLOOKUP($J2540,ASBVs!$A$2:$G$411,7,FALSE)</f>
        <v>44679</v>
      </c>
      <c r="H2541" s="21"/>
      <c r="I2541" s="21"/>
      <c r="J2541" s="22"/>
    </row>
    <row r="2542" spans="2:10" ht="13.35" customHeight="1">
      <c r="B2542" s="8" t="s">
        <v>0</v>
      </c>
      <c r="C2542" s="9" t="s">
        <v>6</v>
      </c>
      <c r="D2542" s="9" t="s">
        <v>2667</v>
      </c>
      <c r="E2542" s="9" t="s">
        <v>2</v>
      </c>
      <c r="F2542" s="9" t="s">
        <v>1</v>
      </c>
      <c r="G2542" s="8" t="s">
        <v>3</v>
      </c>
      <c r="H2542" s="8" t="s">
        <v>4</v>
      </c>
      <c r="I2542" s="8" t="s">
        <v>5</v>
      </c>
      <c r="J2542" s="8" t="s">
        <v>7</v>
      </c>
    </row>
    <row r="2543" spans="2:10" ht="13.35" customHeight="1">
      <c r="B2543" s="10" t="str">
        <f>VLOOKUP($J2540,ASBVs!$A$2:$AE$411,9,FALSE)</f>
        <v>0.41</v>
      </c>
      <c r="C2543" s="10" t="str">
        <f>VLOOKUP($J2540,ASBVs!$A$2:$AE$411,11,FALSE)</f>
        <v>9.44</v>
      </c>
      <c r="D2543" s="10" t="str">
        <f>VLOOKUP($J2540,ASBVs!$A$2:$AE$411,13,FALSE)</f>
        <v>13.68</v>
      </c>
      <c r="E2543" s="10" t="str">
        <f>VLOOKUP($J2540,ASBVs!$A$2:$AE$411,17,FALSE)</f>
        <v>-0.28</v>
      </c>
      <c r="F2543" s="10" t="str">
        <f>VLOOKUP($J2540,ASBVs!$A$2:$AE$411,15,FALSE)</f>
        <v>3.21</v>
      </c>
      <c r="G2543" s="10" t="str">
        <f>VLOOKUP($J2540,ASBVs!$A$2:$AE$411,19,FALSE)</f>
        <v>3.63</v>
      </c>
      <c r="H2543" s="10" t="str">
        <f>VLOOKUP($J2540,ASBVs!$A$2:$AE$411,21,FALSE)</f>
        <v>-0.11</v>
      </c>
      <c r="I2543" s="10" t="str">
        <f>VLOOKUP($J2540,ASBVs!$A$2:$AE$411,23,FALSE)</f>
        <v>0.84</v>
      </c>
      <c r="J2543" s="10" t="str">
        <f>VLOOKUP($J2540,ASBVs!$A$2:$AE$411,25,FALSE)</f>
        <v>2.68</v>
      </c>
    </row>
    <row r="2544" spans="2:10" ht="13.35" customHeight="1">
      <c r="B2544" s="10" t="str">
        <f>VLOOKUP($J2540,ASBVs!$A$2:$AB$411,10,FALSE)</f>
        <v>58</v>
      </c>
      <c r="C2544" s="10" t="str">
        <f>VLOOKUP($J2540,ASBVs!$A$2:$AB$411,12,FALSE)</f>
        <v>62</v>
      </c>
      <c r="D2544" s="10" t="str">
        <f>VLOOKUP($J2540,ASBVs!$A$2:$AB$411,14,FALSE)</f>
        <v>62</v>
      </c>
      <c r="E2544" s="10" t="str">
        <f>VLOOKUP($J2540,ASBVs!$A$2:$AB$411,18,FALSE)</f>
        <v>63</v>
      </c>
      <c r="F2544" s="10" t="str">
        <f>VLOOKUP($J2540,ASBVs!$A$2:$AB$411,16,FALSE)</f>
        <v>66</v>
      </c>
      <c r="G2544" s="10" t="str">
        <f>VLOOKUP($J2540,ASBVs!$A$2:$AB$411,20,FALSE)</f>
        <v>53</v>
      </c>
      <c r="H2544" s="10" t="str">
        <f>VLOOKUP($J2540,ASBVs!$A$2:$AB$411,22,FALSE)</f>
        <v>46</v>
      </c>
      <c r="I2544" s="10" t="str">
        <f>VLOOKUP($J2540,ASBVs!$A$2:$AB$411,24,FALSE)</f>
        <v>45</v>
      </c>
      <c r="J2544" s="10" t="str">
        <f>VLOOKUP($J2540,ASBVs!$A$2:$AB$411,26,FALSE)</f>
        <v>49</v>
      </c>
    </row>
    <row r="2545" spans="2:10" ht="13.35" customHeight="1">
      <c r="B2545" s="11" t="s">
        <v>3103</v>
      </c>
      <c r="C2545" s="11" t="s">
        <v>3091</v>
      </c>
      <c r="D2545" s="11" t="s">
        <v>3104</v>
      </c>
      <c r="E2545" s="23" t="s">
        <v>2623</v>
      </c>
      <c r="F2545" s="23"/>
      <c r="G2545" s="24" t="s">
        <v>3105</v>
      </c>
      <c r="H2545" s="25"/>
      <c r="I2545" s="23" t="s">
        <v>3106</v>
      </c>
      <c r="J2545" s="23"/>
    </row>
    <row r="2546" spans="2:10" ht="13.35" customHeight="1">
      <c r="B2546" s="10" t="str">
        <f>VLOOKUP($J2540,ASBVs!$A$2:$AE$411,29,FALSE)</f>
        <v>2</v>
      </c>
      <c r="C2546" s="10" t="str">
        <f>VLOOKUP($J2540,ASBVs!$A$2:$AE$411,30,FALSE)</f>
        <v>1</v>
      </c>
      <c r="D2546" s="10" t="str">
        <f>VLOOKUP($J2540,ASBVs!$A$2:$AE$411,31,FALSE)</f>
        <v>2</v>
      </c>
      <c r="E2546" s="26" t="str">
        <f>VLOOKUP($J2540,ASBVs!$A$2:$B$411,2,FALSE)</f>
        <v xml:space="preserve">Dorset </v>
      </c>
      <c r="F2546" s="26"/>
      <c r="G2546" s="27" t="str">
        <f>VLOOKUP($J2540,ASBVs!$A$2:$AB$411,27,FALSE)</f>
        <v>147.04</v>
      </c>
      <c r="H2546" s="25"/>
      <c r="I2546" s="27" t="str">
        <f>VLOOKUP($J2540,ASBVs!$A$2:$AB$411,28,FALSE)</f>
        <v>149.05</v>
      </c>
      <c r="J2546" s="25"/>
    </row>
    <row r="2547" spans="2:10" ht="13.35" customHeight="1">
      <c r="B2547" s="28" t="s">
        <v>3107</v>
      </c>
      <c r="C2547" s="28"/>
      <c r="D2547" s="28"/>
      <c r="E2547" s="28"/>
      <c r="F2547" s="28"/>
      <c r="G2547" s="28"/>
      <c r="H2547" s="28" t="s">
        <v>3108</v>
      </c>
      <c r="I2547" s="28"/>
      <c r="J2547" s="28"/>
    </row>
    <row r="2549" spans="2:10" ht="13.35" customHeight="1">
      <c r="B2549" s="3" t="s">
        <v>3099</v>
      </c>
      <c r="C2549" s="4"/>
      <c r="D2549" s="4" t="str">
        <f>VLOOKUP($J2549,ASBVs!$A$2:$D$411,4,FALSE)</f>
        <v>221061</v>
      </c>
      <c r="E2549" s="4"/>
      <c r="F2549" s="4" t="str">
        <f>VLOOKUP($J2549,ASBVs!$A$2:$H$411,8,FALSE)</f>
        <v>Twin</v>
      </c>
      <c r="G2549" s="29" t="str">
        <f>VLOOKUP($J2549,ASBVs!$A$2:$AF$411,32,FALSE)</f>
        <v>«««««</v>
      </c>
      <c r="H2549" s="30"/>
      <c r="I2549" s="5" t="s">
        <v>3100</v>
      </c>
      <c r="J2549" s="6">
        <v>284</v>
      </c>
    </row>
    <row r="2550" spans="2:10" ht="13.35" customHeight="1">
      <c r="B2550" s="7" t="s">
        <v>3101</v>
      </c>
      <c r="C2550" s="19" t="str">
        <f>VLOOKUP($J2549,ASBVs!$A$2:$F$411,6,FALSE)</f>
        <v>210714</v>
      </c>
      <c r="D2550" s="20"/>
      <c r="E2550" s="20"/>
      <c r="F2550" s="7" t="s">
        <v>3102</v>
      </c>
      <c r="G2550" s="21">
        <f>VLOOKUP($J2549,ASBVs!$A$2:$G$411,7,FALSE)</f>
        <v>44704</v>
      </c>
      <c r="H2550" s="21"/>
      <c r="I2550" s="21"/>
      <c r="J2550" s="22"/>
    </row>
    <row r="2551" spans="2:10" ht="13.35" customHeight="1">
      <c r="B2551" s="8" t="s">
        <v>0</v>
      </c>
      <c r="C2551" s="9" t="s">
        <v>6</v>
      </c>
      <c r="D2551" s="9" t="s">
        <v>2667</v>
      </c>
      <c r="E2551" s="9" t="s">
        <v>2</v>
      </c>
      <c r="F2551" s="9" t="s">
        <v>1</v>
      </c>
      <c r="G2551" s="8" t="s">
        <v>3</v>
      </c>
      <c r="H2551" s="8" t="s">
        <v>4</v>
      </c>
      <c r="I2551" s="8" t="s">
        <v>5</v>
      </c>
      <c r="J2551" s="8" t="s">
        <v>7</v>
      </c>
    </row>
    <row r="2552" spans="2:10" ht="13.35" customHeight="1">
      <c r="B2552" s="10" t="str">
        <f>VLOOKUP($J2549,ASBVs!$A$2:$AE$411,9,FALSE)</f>
        <v>0.47</v>
      </c>
      <c r="C2552" s="10" t="str">
        <f>VLOOKUP($J2549,ASBVs!$A$2:$AE$411,11,FALSE)</f>
        <v>9.85</v>
      </c>
      <c r="D2552" s="10" t="str">
        <f>VLOOKUP($J2549,ASBVs!$A$2:$AE$411,13,FALSE)</f>
        <v>14.49</v>
      </c>
      <c r="E2552" s="10" t="str">
        <f>VLOOKUP($J2549,ASBVs!$A$2:$AE$411,17,FALSE)</f>
        <v>0.06</v>
      </c>
      <c r="F2552" s="10" t="str">
        <f>VLOOKUP($J2549,ASBVs!$A$2:$AE$411,15,FALSE)</f>
        <v>2.63</v>
      </c>
      <c r="G2552" s="10" t="str">
        <f>VLOOKUP($J2549,ASBVs!$A$2:$AE$411,19,FALSE)</f>
        <v>2.68</v>
      </c>
      <c r="H2552" s="10" t="str">
        <f>VLOOKUP($J2549,ASBVs!$A$2:$AE$411,21,FALSE)</f>
        <v>0.22</v>
      </c>
      <c r="I2552" s="10" t="str">
        <f>VLOOKUP($J2549,ASBVs!$A$2:$AE$411,23,FALSE)</f>
        <v>0.41</v>
      </c>
      <c r="J2552" s="10" t="str">
        <f>VLOOKUP($J2549,ASBVs!$A$2:$AE$411,25,FALSE)</f>
        <v>2.34</v>
      </c>
    </row>
    <row r="2553" spans="2:10" ht="13.35" customHeight="1">
      <c r="B2553" s="10" t="str">
        <f>VLOOKUP($J2549,ASBVs!$A$2:$AB$411,10,FALSE)</f>
        <v>60</v>
      </c>
      <c r="C2553" s="10" t="str">
        <f>VLOOKUP($J2549,ASBVs!$A$2:$AB$411,12,FALSE)</f>
        <v>63</v>
      </c>
      <c r="D2553" s="10" t="str">
        <f>VLOOKUP($J2549,ASBVs!$A$2:$AB$411,14,FALSE)</f>
        <v>61</v>
      </c>
      <c r="E2553" s="10" t="str">
        <f>VLOOKUP($J2549,ASBVs!$A$2:$AB$411,18,FALSE)</f>
        <v>63</v>
      </c>
      <c r="F2553" s="10" t="str">
        <f>VLOOKUP($J2549,ASBVs!$A$2:$AB$411,16,FALSE)</f>
        <v>65</v>
      </c>
      <c r="G2553" s="10" t="str">
        <f>VLOOKUP($J2549,ASBVs!$A$2:$AB$411,20,FALSE)</f>
        <v>56</v>
      </c>
      <c r="H2553" s="10" t="str">
        <f>VLOOKUP($J2549,ASBVs!$A$2:$AB$411,22,FALSE)</f>
        <v>47</v>
      </c>
      <c r="I2553" s="10" t="str">
        <f>VLOOKUP($J2549,ASBVs!$A$2:$AB$411,24,FALSE)</f>
        <v>46</v>
      </c>
      <c r="J2553" s="10" t="str">
        <f>VLOOKUP($J2549,ASBVs!$A$2:$AB$411,26,FALSE)</f>
        <v>51</v>
      </c>
    </row>
    <row r="2554" spans="2:10" ht="13.35" customHeight="1">
      <c r="B2554" s="11" t="s">
        <v>3103</v>
      </c>
      <c r="C2554" s="11" t="s">
        <v>3091</v>
      </c>
      <c r="D2554" s="11" t="s">
        <v>3104</v>
      </c>
      <c r="E2554" s="23" t="s">
        <v>2623</v>
      </c>
      <c r="F2554" s="23"/>
      <c r="G2554" s="24" t="s">
        <v>3105</v>
      </c>
      <c r="H2554" s="25"/>
      <c r="I2554" s="23" t="s">
        <v>3106</v>
      </c>
      <c r="J2554" s="23"/>
    </row>
    <row r="2555" spans="2:10" ht="13.35" customHeight="1">
      <c r="B2555" s="10" t="str">
        <f>VLOOKUP($J2549,ASBVs!$A$2:$AE$411,29,FALSE)</f>
        <v>2</v>
      </c>
      <c r="C2555" s="10" t="str">
        <f>VLOOKUP($J2549,ASBVs!$A$2:$AE$411,30,FALSE)</f>
        <v>1</v>
      </c>
      <c r="D2555" s="10" t="str">
        <f>VLOOKUP($J2549,ASBVs!$A$2:$AE$411,31,FALSE)</f>
        <v>2</v>
      </c>
      <c r="E2555" s="26" t="str">
        <f>VLOOKUP($J2549,ASBVs!$A$2:$B$411,2,FALSE)</f>
        <v xml:space="preserve">Dorset </v>
      </c>
      <c r="F2555" s="26"/>
      <c r="G2555" s="27" t="str">
        <f>VLOOKUP($J2549,ASBVs!$A$2:$AB$411,27,FALSE)</f>
        <v>148.72</v>
      </c>
      <c r="H2555" s="25"/>
      <c r="I2555" s="27" t="str">
        <f>VLOOKUP($J2549,ASBVs!$A$2:$AB$411,28,FALSE)</f>
        <v>147.23</v>
      </c>
      <c r="J2555" s="25"/>
    </row>
    <row r="2556" spans="2:10" ht="13.35" customHeight="1">
      <c r="B2556" s="28" t="s">
        <v>3107</v>
      </c>
      <c r="C2556" s="28"/>
      <c r="D2556" s="28"/>
      <c r="E2556" s="28"/>
      <c r="F2556" s="28"/>
      <c r="G2556" s="28"/>
      <c r="H2556" s="28" t="s">
        <v>3108</v>
      </c>
      <c r="I2556" s="28"/>
      <c r="J2556" s="28"/>
    </row>
    <row r="2558" spans="2:10" ht="13.35" customHeight="1">
      <c r="B2558" s="3" t="s">
        <v>3099</v>
      </c>
      <c r="C2558" s="4"/>
      <c r="D2558" s="4" t="str">
        <f>VLOOKUP($J2558,ASBVs!$A$2:$D$411,4,FALSE)</f>
        <v>221141</v>
      </c>
      <c r="E2558" s="4"/>
      <c r="F2558" s="4" t="str">
        <f>VLOOKUP($J2558,ASBVs!$A$2:$H$411,8,FALSE)</f>
        <v>Twin</v>
      </c>
      <c r="G2558" s="29" t="str">
        <f>VLOOKUP($J2558,ASBVs!$A$2:$AF$411,32,FALSE)</f>
        <v>«««««</v>
      </c>
      <c r="H2558" s="30"/>
      <c r="I2558" s="5" t="s">
        <v>3100</v>
      </c>
      <c r="J2558" s="6">
        <v>285</v>
      </c>
    </row>
    <row r="2559" spans="2:10" ht="13.35" customHeight="1">
      <c r="B2559" s="7" t="s">
        <v>3101</v>
      </c>
      <c r="C2559" s="19" t="str">
        <f>VLOOKUP($J2558,ASBVs!$A$2:$F$411,6,FALSE)</f>
        <v>211028</v>
      </c>
      <c r="D2559" s="20"/>
      <c r="E2559" s="20"/>
      <c r="F2559" s="7" t="s">
        <v>3102</v>
      </c>
      <c r="G2559" s="21">
        <f>VLOOKUP($J2558,ASBVs!$A$2:$G$411,7,FALSE)</f>
        <v>44716</v>
      </c>
      <c r="H2559" s="21"/>
      <c r="I2559" s="21"/>
      <c r="J2559" s="22"/>
    </row>
    <row r="2560" spans="2:10" ht="13.35" customHeight="1">
      <c r="B2560" s="8" t="s">
        <v>0</v>
      </c>
      <c r="C2560" s="9" t="s">
        <v>6</v>
      </c>
      <c r="D2560" s="9" t="s">
        <v>2667</v>
      </c>
      <c r="E2560" s="9" t="s">
        <v>2</v>
      </c>
      <c r="F2560" s="9" t="s">
        <v>1</v>
      </c>
      <c r="G2560" s="8" t="s">
        <v>3</v>
      </c>
      <c r="H2560" s="8" t="s">
        <v>4</v>
      </c>
      <c r="I2560" s="8" t="s">
        <v>5</v>
      </c>
      <c r="J2560" s="8" t="s">
        <v>7</v>
      </c>
    </row>
    <row r="2561" spans="2:10" ht="13.35" customHeight="1">
      <c r="B2561" s="10" t="str">
        <f>VLOOKUP($J2558,ASBVs!$A$2:$AE$411,9,FALSE)</f>
        <v>0.38</v>
      </c>
      <c r="C2561" s="10" t="str">
        <f>VLOOKUP($J2558,ASBVs!$A$2:$AE$411,11,FALSE)</f>
        <v>10.59</v>
      </c>
      <c r="D2561" s="10" t="str">
        <f>VLOOKUP($J2558,ASBVs!$A$2:$AE$411,13,FALSE)</f>
        <v>16.15</v>
      </c>
      <c r="E2561" s="10" t="str">
        <f>VLOOKUP($J2558,ASBVs!$A$2:$AE$411,17,FALSE)</f>
        <v>0.58</v>
      </c>
      <c r="F2561" s="10" t="str">
        <f>VLOOKUP($J2558,ASBVs!$A$2:$AE$411,15,FALSE)</f>
        <v>3.20</v>
      </c>
      <c r="G2561" s="10" t="str">
        <f>VLOOKUP($J2558,ASBVs!$A$2:$AE$411,19,FALSE)</f>
        <v>2.87</v>
      </c>
      <c r="H2561" s="10" t="str">
        <f>VLOOKUP($J2558,ASBVs!$A$2:$AE$411,21,FALSE)</f>
        <v>-0.08</v>
      </c>
      <c r="I2561" s="10" t="str">
        <f>VLOOKUP($J2558,ASBVs!$A$2:$AE$411,23,FALSE)</f>
        <v>2.22</v>
      </c>
      <c r="J2561" s="10" t="str">
        <f>VLOOKUP($J2558,ASBVs!$A$2:$AE$411,25,FALSE)</f>
        <v>3.00</v>
      </c>
    </row>
    <row r="2562" spans="2:10" ht="13.35" customHeight="1">
      <c r="B2562" s="10" t="str">
        <f>VLOOKUP($J2558,ASBVs!$A$2:$AB$411,10,FALSE)</f>
        <v>59</v>
      </c>
      <c r="C2562" s="10" t="str">
        <f>VLOOKUP($J2558,ASBVs!$A$2:$AB$411,12,FALSE)</f>
        <v>62</v>
      </c>
      <c r="D2562" s="10" t="str">
        <f>VLOOKUP($J2558,ASBVs!$A$2:$AB$411,14,FALSE)</f>
        <v>59</v>
      </c>
      <c r="E2562" s="10" t="str">
        <f>VLOOKUP($J2558,ASBVs!$A$2:$AB$411,18,FALSE)</f>
        <v>61</v>
      </c>
      <c r="F2562" s="10" t="str">
        <f>VLOOKUP($J2558,ASBVs!$A$2:$AB$411,16,FALSE)</f>
        <v>64</v>
      </c>
      <c r="G2562" s="10" t="str">
        <f>VLOOKUP($J2558,ASBVs!$A$2:$AB$411,20,FALSE)</f>
        <v>55</v>
      </c>
      <c r="H2562" s="10" t="str">
        <f>VLOOKUP($J2558,ASBVs!$A$2:$AB$411,22,FALSE)</f>
        <v>45</v>
      </c>
      <c r="I2562" s="10" t="str">
        <f>VLOOKUP($J2558,ASBVs!$A$2:$AB$411,24,FALSE)</f>
        <v>45</v>
      </c>
      <c r="J2562" s="10" t="str">
        <f>VLOOKUP($J2558,ASBVs!$A$2:$AB$411,26,FALSE)</f>
        <v>49</v>
      </c>
    </row>
    <row r="2563" spans="2:10" ht="13.35" customHeight="1">
      <c r="B2563" s="11" t="s">
        <v>3103</v>
      </c>
      <c r="C2563" s="11" t="s">
        <v>3091</v>
      </c>
      <c r="D2563" s="11" t="s">
        <v>3104</v>
      </c>
      <c r="E2563" s="23" t="s">
        <v>2623</v>
      </c>
      <c r="F2563" s="23"/>
      <c r="G2563" s="24" t="s">
        <v>3105</v>
      </c>
      <c r="H2563" s="25"/>
      <c r="I2563" s="23" t="s">
        <v>3106</v>
      </c>
      <c r="J2563" s="23"/>
    </row>
    <row r="2564" spans="2:10" ht="13.35" customHeight="1">
      <c r="B2564" s="10" t="str">
        <f>VLOOKUP($J2558,ASBVs!$A$2:$AE$411,29,FALSE)</f>
        <v>2</v>
      </c>
      <c r="C2564" s="10" t="str">
        <f>VLOOKUP($J2558,ASBVs!$A$2:$AE$411,30,FALSE)</f>
        <v>3</v>
      </c>
      <c r="D2564" s="10" t="str">
        <f>VLOOKUP($J2558,ASBVs!$A$2:$AE$411,31,FALSE)</f>
        <v>1</v>
      </c>
      <c r="E2564" s="26" t="str">
        <f>VLOOKUP($J2558,ASBVs!$A$2:$B$411,2,FALSE)</f>
        <v xml:space="preserve">Dorset </v>
      </c>
      <c r="F2564" s="26"/>
      <c r="G2564" s="27" t="str">
        <f>VLOOKUP($J2558,ASBVs!$A$2:$AB$411,27,FALSE)</f>
        <v>147.31</v>
      </c>
      <c r="H2564" s="25"/>
      <c r="I2564" s="27" t="str">
        <f>VLOOKUP($J2558,ASBVs!$A$2:$AB$411,28,FALSE)</f>
        <v>149.18</v>
      </c>
      <c r="J2564" s="25"/>
    </row>
    <row r="2565" spans="2:10" ht="13.35" customHeight="1">
      <c r="B2565" s="28" t="s">
        <v>3107</v>
      </c>
      <c r="C2565" s="28"/>
      <c r="D2565" s="28"/>
      <c r="E2565" s="28"/>
      <c r="F2565" s="28"/>
      <c r="G2565" s="28"/>
      <c r="H2565" s="28" t="s">
        <v>3108</v>
      </c>
      <c r="I2565" s="28"/>
      <c r="J2565" s="28"/>
    </row>
    <row r="2567" spans="2:10" ht="13.35" customHeight="1">
      <c r="B2567" s="3" t="s">
        <v>3099</v>
      </c>
      <c r="C2567" s="4"/>
      <c r="D2567" s="4" t="str">
        <f>VLOOKUP($J2567,ASBVs!$A$2:$D$411,4,FALSE)</f>
        <v>220266</v>
      </c>
      <c r="E2567" s="4"/>
      <c r="F2567" s="4" t="str">
        <f>VLOOKUP($J2567,ASBVs!$A$2:$H$411,8,FALSE)</f>
        <v>Twin</v>
      </c>
      <c r="G2567" s="29" t="str">
        <f>VLOOKUP($J2567,ASBVs!$A$2:$AF$411,32,FALSE)</f>
        <v>«««««</v>
      </c>
      <c r="H2567" s="30"/>
      <c r="I2567" s="5" t="s">
        <v>3100</v>
      </c>
      <c r="J2567" s="6">
        <v>286</v>
      </c>
    </row>
    <row r="2568" spans="2:10" ht="13.35" customHeight="1">
      <c r="B2568" s="7" t="s">
        <v>3101</v>
      </c>
      <c r="C2568" s="19" t="str">
        <f>VLOOKUP($J2567,ASBVs!$A$2:$F$411,6,FALSE)</f>
        <v>210761</v>
      </c>
      <c r="D2568" s="20"/>
      <c r="E2568" s="20"/>
      <c r="F2568" s="7" t="s">
        <v>3102</v>
      </c>
      <c r="G2568" s="21">
        <f>VLOOKUP($J2567,ASBVs!$A$2:$G$411,7,FALSE)</f>
        <v>44681</v>
      </c>
      <c r="H2568" s="21"/>
      <c r="I2568" s="21"/>
      <c r="J2568" s="22"/>
    </row>
    <row r="2569" spans="2:10" ht="13.35" customHeight="1">
      <c r="B2569" s="8" t="s">
        <v>0</v>
      </c>
      <c r="C2569" s="9" t="s">
        <v>6</v>
      </c>
      <c r="D2569" s="9" t="s">
        <v>2667</v>
      </c>
      <c r="E2569" s="9" t="s">
        <v>2</v>
      </c>
      <c r="F2569" s="9" t="s">
        <v>1</v>
      </c>
      <c r="G2569" s="8" t="s">
        <v>3</v>
      </c>
      <c r="H2569" s="8" t="s">
        <v>4</v>
      </c>
      <c r="I2569" s="8" t="s">
        <v>5</v>
      </c>
      <c r="J2569" s="8" t="s">
        <v>7</v>
      </c>
    </row>
    <row r="2570" spans="2:10" ht="13.35" customHeight="1">
      <c r="B2570" s="10" t="str">
        <f>VLOOKUP($J2567,ASBVs!$A$2:$AE$411,9,FALSE)</f>
        <v>0.31</v>
      </c>
      <c r="C2570" s="10" t="str">
        <f>VLOOKUP($J2567,ASBVs!$A$2:$AE$411,11,FALSE)</f>
        <v>9.00</v>
      </c>
      <c r="D2570" s="10" t="str">
        <f>VLOOKUP($J2567,ASBVs!$A$2:$AE$411,13,FALSE)</f>
        <v>13.74</v>
      </c>
      <c r="E2570" s="10" t="str">
        <f>VLOOKUP($J2567,ASBVs!$A$2:$AE$411,17,FALSE)</f>
        <v>0.29</v>
      </c>
      <c r="F2570" s="10" t="str">
        <f>VLOOKUP($J2567,ASBVs!$A$2:$AE$411,15,FALSE)</f>
        <v>3.08</v>
      </c>
      <c r="G2570" s="10" t="str">
        <f>VLOOKUP($J2567,ASBVs!$A$2:$AE$411,19,FALSE)</f>
        <v>2.67</v>
      </c>
      <c r="H2570" s="10" t="str">
        <f>VLOOKUP($J2567,ASBVs!$A$2:$AE$411,21,FALSE)</f>
        <v>-0.07</v>
      </c>
      <c r="I2570" s="10" t="str">
        <f>VLOOKUP($J2567,ASBVs!$A$2:$AE$411,23,FALSE)</f>
        <v>1.15</v>
      </c>
      <c r="J2570" s="10" t="str">
        <f>VLOOKUP($J2567,ASBVs!$A$2:$AE$411,25,FALSE)</f>
        <v>2.52</v>
      </c>
    </row>
    <row r="2571" spans="2:10" ht="13.35" customHeight="1">
      <c r="B2571" s="10" t="str">
        <f>VLOOKUP($J2567,ASBVs!$A$2:$AB$411,10,FALSE)</f>
        <v>61</v>
      </c>
      <c r="C2571" s="10" t="str">
        <f>VLOOKUP($J2567,ASBVs!$A$2:$AB$411,12,FALSE)</f>
        <v>64</v>
      </c>
      <c r="D2571" s="10" t="str">
        <f>VLOOKUP($J2567,ASBVs!$A$2:$AB$411,14,FALSE)</f>
        <v>64</v>
      </c>
      <c r="E2571" s="10" t="str">
        <f>VLOOKUP($J2567,ASBVs!$A$2:$AB$411,18,FALSE)</f>
        <v>65</v>
      </c>
      <c r="F2571" s="10" t="str">
        <f>VLOOKUP($J2567,ASBVs!$A$2:$AB$411,16,FALSE)</f>
        <v>67</v>
      </c>
      <c r="G2571" s="10" t="str">
        <f>VLOOKUP($J2567,ASBVs!$A$2:$AB$411,20,FALSE)</f>
        <v>55</v>
      </c>
      <c r="H2571" s="10" t="str">
        <f>VLOOKUP($J2567,ASBVs!$A$2:$AB$411,22,FALSE)</f>
        <v>46</v>
      </c>
      <c r="I2571" s="10" t="str">
        <f>VLOOKUP($J2567,ASBVs!$A$2:$AB$411,24,FALSE)</f>
        <v>46</v>
      </c>
      <c r="J2571" s="10" t="str">
        <f>VLOOKUP($J2567,ASBVs!$A$2:$AB$411,26,FALSE)</f>
        <v>51</v>
      </c>
    </row>
    <row r="2572" spans="2:10" ht="13.35" customHeight="1">
      <c r="B2572" s="11" t="s">
        <v>3103</v>
      </c>
      <c r="C2572" s="11" t="s">
        <v>3091</v>
      </c>
      <c r="D2572" s="11" t="s">
        <v>3104</v>
      </c>
      <c r="E2572" s="23" t="s">
        <v>2623</v>
      </c>
      <c r="F2572" s="23"/>
      <c r="G2572" s="24" t="s">
        <v>3105</v>
      </c>
      <c r="H2572" s="25"/>
      <c r="I2572" s="23" t="s">
        <v>3106</v>
      </c>
      <c r="J2572" s="23"/>
    </row>
    <row r="2573" spans="2:10" ht="13.35" customHeight="1">
      <c r="B2573" s="10" t="str">
        <f>VLOOKUP($J2567,ASBVs!$A$2:$AE$411,29,FALSE)</f>
        <v>2</v>
      </c>
      <c r="C2573" s="10" t="str">
        <f>VLOOKUP($J2567,ASBVs!$A$2:$AE$411,30,FALSE)</f>
        <v>2</v>
      </c>
      <c r="D2573" s="10" t="str">
        <f>VLOOKUP($J2567,ASBVs!$A$2:$AE$411,31,FALSE)</f>
        <v>2</v>
      </c>
      <c r="E2573" s="26" t="str">
        <f>VLOOKUP($J2567,ASBVs!$A$2:$B$411,2,FALSE)</f>
        <v xml:space="preserve">Dorset </v>
      </c>
      <c r="F2573" s="26"/>
      <c r="G2573" s="27" t="str">
        <f>VLOOKUP($J2567,ASBVs!$A$2:$AB$411,27,FALSE)</f>
        <v>142.93</v>
      </c>
      <c r="H2573" s="25"/>
      <c r="I2573" s="27" t="str">
        <f>VLOOKUP($J2567,ASBVs!$A$2:$AB$411,28,FALSE)</f>
        <v>144.59</v>
      </c>
      <c r="J2573" s="25"/>
    </row>
    <row r="2574" spans="2:10" ht="13.35" customHeight="1">
      <c r="B2574" s="28" t="s">
        <v>3107</v>
      </c>
      <c r="C2574" s="28"/>
      <c r="D2574" s="28"/>
      <c r="E2574" s="28"/>
      <c r="F2574" s="28"/>
      <c r="G2574" s="28"/>
      <c r="H2574" s="28" t="s">
        <v>3108</v>
      </c>
      <c r="I2574" s="28"/>
      <c r="J2574" s="28"/>
    </row>
    <row r="2576" spans="2:10" ht="13.35" customHeight="1">
      <c r="B2576" s="3" t="s">
        <v>3099</v>
      </c>
      <c r="C2576" s="4"/>
      <c r="D2576" s="4" t="str">
        <f>VLOOKUP($J2576,ASBVs!$A$2:$D$411,4,FALSE)</f>
        <v>220236</v>
      </c>
      <c r="E2576" s="4"/>
      <c r="F2576" s="4" t="str">
        <f>VLOOKUP($J2576,ASBVs!$A$2:$H$411,8,FALSE)</f>
        <v>Twin</v>
      </c>
      <c r="G2576" s="29" t="str">
        <f>VLOOKUP($J2576,ASBVs!$A$2:$AF$411,32,FALSE)</f>
        <v>«««««</v>
      </c>
      <c r="H2576" s="30"/>
      <c r="I2576" s="5" t="s">
        <v>3100</v>
      </c>
      <c r="J2576" s="6">
        <v>287</v>
      </c>
    </row>
    <row r="2577" spans="2:10" ht="13.35" customHeight="1">
      <c r="B2577" s="7" t="s">
        <v>3101</v>
      </c>
      <c r="C2577" s="19" t="str">
        <f>VLOOKUP($J2576,ASBVs!$A$2:$F$411,6,FALSE)</f>
        <v>210870</v>
      </c>
      <c r="D2577" s="20"/>
      <c r="E2577" s="20"/>
      <c r="F2577" s="7" t="s">
        <v>3102</v>
      </c>
      <c r="G2577" s="21">
        <f>VLOOKUP($J2576,ASBVs!$A$2:$G$411,7,FALSE)</f>
        <v>44681</v>
      </c>
      <c r="H2577" s="21"/>
      <c r="I2577" s="21"/>
      <c r="J2577" s="22"/>
    </row>
    <row r="2578" spans="2:10" ht="13.35" customHeight="1">
      <c r="B2578" s="8" t="s">
        <v>0</v>
      </c>
      <c r="C2578" s="9" t="s">
        <v>6</v>
      </c>
      <c r="D2578" s="9" t="s">
        <v>2667</v>
      </c>
      <c r="E2578" s="9" t="s">
        <v>2</v>
      </c>
      <c r="F2578" s="9" t="s">
        <v>1</v>
      </c>
      <c r="G2578" s="8" t="s">
        <v>3</v>
      </c>
      <c r="H2578" s="8" t="s">
        <v>4</v>
      </c>
      <c r="I2578" s="8" t="s">
        <v>5</v>
      </c>
      <c r="J2578" s="8" t="s">
        <v>7</v>
      </c>
    </row>
    <row r="2579" spans="2:10" ht="13.35" customHeight="1">
      <c r="B2579" s="10" t="str">
        <f>VLOOKUP($J2576,ASBVs!$A$2:$AE$411,9,FALSE)</f>
        <v>0.42</v>
      </c>
      <c r="C2579" s="10" t="str">
        <f>VLOOKUP($J2576,ASBVs!$A$2:$AE$411,11,FALSE)</f>
        <v>9.36</v>
      </c>
      <c r="D2579" s="10" t="str">
        <f>VLOOKUP($J2576,ASBVs!$A$2:$AE$411,13,FALSE)</f>
        <v>13.82</v>
      </c>
      <c r="E2579" s="10" t="str">
        <f>VLOOKUP($J2576,ASBVs!$A$2:$AE$411,17,FALSE)</f>
        <v>-0.62</v>
      </c>
      <c r="F2579" s="10" t="str">
        <f>VLOOKUP($J2576,ASBVs!$A$2:$AE$411,15,FALSE)</f>
        <v>3.16</v>
      </c>
      <c r="G2579" s="10" t="str">
        <f>VLOOKUP($J2576,ASBVs!$A$2:$AE$411,19,FALSE)</f>
        <v>3.85</v>
      </c>
      <c r="H2579" s="10" t="str">
        <f>VLOOKUP($J2576,ASBVs!$A$2:$AE$411,21,FALSE)</f>
        <v>-0.12</v>
      </c>
      <c r="I2579" s="10" t="str">
        <f>VLOOKUP($J2576,ASBVs!$A$2:$AE$411,23,FALSE)</f>
        <v>2.33</v>
      </c>
      <c r="J2579" s="10" t="str">
        <f>VLOOKUP($J2576,ASBVs!$A$2:$AE$411,25,FALSE)</f>
        <v>2.61</v>
      </c>
    </row>
    <row r="2580" spans="2:10" ht="13.35" customHeight="1">
      <c r="B2580" s="10" t="str">
        <f>VLOOKUP($J2576,ASBVs!$A$2:$AB$411,10,FALSE)</f>
        <v>60</v>
      </c>
      <c r="C2580" s="10" t="str">
        <f>VLOOKUP($J2576,ASBVs!$A$2:$AB$411,12,FALSE)</f>
        <v>64</v>
      </c>
      <c r="D2580" s="10" t="str">
        <f>VLOOKUP($J2576,ASBVs!$A$2:$AB$411,14,FALSE)</f>
        <v>61</v>
      </c>
      <c r="E2580" s="10" t="str">
        <f>VLOOKUP($J2576,ASBVs!$A$2:$AB$411,18,FALSE)</f>
        <v>63</v>
      </c>
      <c r="F2580" s="10" t="str">
        <f>VLOOKUP($J2576,ASBVs!$A$2:$AB$411,16,FALSE)</f>
        <v>65</v>
      </c>
      <c r="G2580" s="10" t="str">
        <f>VLOOKUP($J2576,ASBVs!$A$2:$AB$411,20,FALSE)</f>
        <v>57</v>
      </c>
      <c r="H2580" s="10" t="str">
        <f>VLOOKUP($J2576,ASBVs!$A$2:$AB$411,22,FALSE)</f>
        <v>49</v>
      </c>
      <c r="I2580" s="10" t="str">
        <f>VLOOKUP($J2576,ASBVs!$A$2:$AB$411,24,FALSE)</f>
        <v>49</v>
      </c>
      <c r="J2580" s="10" t="str">
        <f>VLOOKUP($J2576,ASBVs!$A$2:$AB$411,26,FALSE)</f>
        <v>52</v>
      </c>
    </row>
    <row r="2581" spans="2:10" ht="13.35" customHeight="1">
      <c r="B2581" s="11" t="s">
        <v>3103</v>
      </c>
      <c r="C2581" s="11" t="s">
        <v>3091</v>
      </c>
      <c r="D2581" s="11" t="s">
        <v>3104</v>
      </c>
      <c r="E2581" s="23" t="s">
        <v>2623</v>
      </c>
      <c r="F2581" s="23"/>
      <c r="G2581" s="24" t="s">
        <v>3105</v>
      </c>
      <c r="H2581" s="25"/>
      <c r="I2581" s="23" t="s">
        <v>3106</v>
      </c>
      <c r="J2581" s="23"/>
    </row>
    <row r="2582" spans="2:10" ht="13.35" customHeight="1">
      <c r="B2582" s="10" t="str">
        <f>VLOOKUP($J2576,ASBVs!$A$2:$AE$411,29,FALSE)</f>
        <v>3</v>
      </c>
      <c r="C2582" s="10" t="str">
        <f>VLOOKUP($J2576,ASBVs!$A$2:$AE$411,30,FALSE)</f>
        <v>3</v>
      </c>
      <c r="D2582" s="10" t="str">
        <f>VLOOKUP($J2576,ASBVs!$A$2:$AE$411,31,FALSE)</f>
        <v>2</v>
      </c>
      <c r="E2582" s="26" t="str">
        <f>VLOOKUP($J2576,ASBVs!$A$2:$B$411,2,FALSE)</f>
        <v xml:space="preserve">Dorset </v>
      </c>
      <c r="F2582" s="26"/>
      <c r="G2582" s="27" t="str">
        <f>VLOOKUP($J2576,ASBVs!$A$2:$AB$411,27,FALSE)</f>
        <v>148.33</v>
      </c>
      <c r="H2582" s="25"/>
      <c r="I2582" s="27" t="str">
        <f>VLOOKUP($J2576,ASBVs!$A$2:$AB$411,28,FALSE)</f>
        <v>150.42</v>
      </c>
      <c r="J2582" s="25"/>
    </row>
    <row r="2583" spans="2:10" ht="13.35" customHeight="1">
      <c r="B2583" s="28" t="s">
        <v>3107</v>
      </c>
      <c r="C2583" s="28"/>
      <c r="D2583" s="28"/>
      <c r="E2583" s="28"/>
      <c r="F2583" s="28"/>
      <c r="G2583" s="28"/>
      <c r="H2583" s="28" t="s">
        <v>3108</v>
      </c>
      <c r="I2583" s="28"/>
      <c r="J2583" s="28"/>
    </row>
    <row r="2585" spans="2:10" ht="13.35" customHeight="1">
      <c r="B2585" s="3" t="s">
        <v>3099</v>
      </c>
      <c r="C2585" s="4"/>
      <c r="D2585" s="4" t="str">
        <f>VLOOKUP($J2585,ASBVs!$A$2:$D$411,4,FALSE)</f>
        <v>220815</v>
      </c>
      <c r="E2585" s="4"/>
      <c r="F2585" s="4" t="str">
        <f>VLOOKUP($J2585,ASBVs!$A$2:$H$411,8,FALSE)</f>
        <v>Twin</v>
      </c>
      <c r="G2585" s="29" t="str">
        <f>VLOOKUP($J2585,ASBVs!$A$2:$AF$411,32,FALSE)</f>
        <v>«««««</v>
      </c>
      <c r="H2585" s="30"/>
      <c r="I2585" s="5" t="s">
        <v>3100</v>
      </c>
      <c r="J2585" s="6">
        <v>288</v>
      </c>
    </row>
    <row r="2586" spans="2:10" ht="13.35" customHeight="1">
      <c r="B2586" s="7" t="s">
        <v>3101</v>
      </c>
      <c r="C2586" s="19" t="str">
        <f>VLOOKUP($J2585,ASBVs!$A$2:$F$411,6,FALSE)</f>
        <v>210870</v>
      </c>
      <c r="D2586" s="20"/>
      <c r="E2586" s="20"/>
      <c r="F2586" s="7" t="s">
        <v>3102</v>
      </c>
      <c r="G2586" s="21">
        <f>VLOOKUP($J2585,ASBVs!$A$2:$G$411,7,FALSE)</f>
        <v>44685</v>
      </c>
      <c r="H2586" s="21"/>
      <c r="I2586" s="21"/>
      <c r="J2586" s="22"/>
    </row>
    <row r="2587" spans="2:10" ht="13.35" customHeight="1">
      <c r="B2587" s="8" t="s">
        <v>0</v>
      </c>
      <c r="C2587" s="9" t="s">
        <v>6</v>
      </c>
      <c r="D2587" s="9" t="s">
        <v>2667</v>
      </c>
      <c r="E2587" s="9" t="s">
        <v>2</v>
      </c>
      <c r="F2587" s="9" t="s">
        <v>1</v>
      </c>
      <c r="G2587" s="8" t="s">
        <v>3</v>
      </c>
      <c r="H2587" s="8" t="s">
        <v>4</v>
      </c>
      <c r="I2587" s="8" t="s">
        <v>5</v>
      </c>
      <c r="J2587" s="8" t="s">
        <v>7</v>
      </c>
    </row>
    <row r="2588" spans="2:10" ht="13.35" customHeight="1">
      <c r="B2588" s="10" t="str">
        <f>VLOOKUP($J2585,ASBVs!$A$2:$AE$411,9,FALSE)</f>
        <v>0.46</v>
      </c>
      <c r="C2588" s="10" t="str">
        <f>VLOOKUP($J2585,ASBVs!$A$2:$AE$411,11,FALSE)</f>
        <v>8.66</v>
      </c>
      <c r="D2588" s="10" t="str">
        <f>VLOOKUP($J2585,ASBVs!$A$2:$AE$411,13,FALSE)</f>
        <v>13.18</v>
      </c>
      <c r="E2588" s="10" t="str">
        <f>VLOOKUP($J2585,ASBVs!$A$2:$AE$411,17,FALSE)</f>
        <v>-0.39</v>
      </c>
      <c r="F2588" s="10" t="str">
        <f>VLOOKUP($J2585,ASBVs!$A$2:$AE$411,15,FALSE)</f>
        <v>2.50</v>
      </c>
      <c r="G2588" s="10" t="str">
        <f>VLOOKUP($J2585,ASBVs!$A$2:$AE$411,19,FALSE)</f>
        <v>2.97</v>
      </c>
      <c r="H2588" s="10" t="str">
        <f>VLOOKUP($J2585,ASBVs!$A$2:$AE$411,21,FALSE)</f>
        <v>-0.06</v>
      </c>
      <c r="I2588" s="10" t="str">
        <f>VLOOKUP($J2585,ASBVs!$A$2:$AE$411,23,FALSE)</f>
        <v>1.08</v>
      </c>
      <c r="J2588" s="10" t="str">
        <f>VLOOKUP($J2585,ASBVs!$A$2:$AE$411,25,FALSE)</f>
        <v>2.35</v>
      </c>
    </row>
    <row r="2589" spans="2:10" ht="13.35" customHeight="1">
      <c r="B2589" s="10" t="str">
        <f>VLOOKUP($J2585,ASBVs!$A$2:$AB$411,10,FALSE)</f>
        <v>60</v>
      </c>
      <c r="C2589" s="10" t="str">
        <f>VLOOKUP($J2585,ASBVs!$A$2:$AB$411,12,FALSE)</f>
        <v>65</v>
      </c>
      <c r="D2589" s="10" t="str">
        <f>VLOOKUP($J2585,ASBVs!$A$2:$AB$411,14,FALSE)</f>
        <v>64</v>
      </c>
      <c r="E2589" s="10" t="str">
        <f>VLOOKUP($J2585,ASBVs!$A$2:$AB$411,18,FALSE)</f>
        <v>65</v>
      </c>
      <c r="F2589" s="10" t="str">
        <f>VLOOKUP($J2585,ASBVs!$A$2:$AB$411,16,FALSE)</f>
        <v>67</v>
      </c>
      <c r="G2589" s="10" t="str">
        <f>VLOOKUP($J2585,ASBVs!$A$2:$AB$411,20,FALSE)</f>
        <v>55</v>
      </c>
      <c r="H2589" s="10" t="str">
        <f>VLOOKUP($J2585,ASBVs!$A$2:$AB$411,22,FALSE)</f>
        <v>47</v>
      </c>
      <c r="I2589" s="10" t="str">
        <f>VLOOKUP($J2585,ASBVs!$A$2:$AB$411,24,FALSE)</f>
        <v>47</v>
      </c>
      <c r="J2589" s="10" t="str">
        <f>VLOOKUP($J2585,ASBVs!$A$2:$AB$411,26,FALSE)</f>
        <v>51</v>
      </c>
    </row>
    <row r="2590" spans="2:10" ht="13.35" customHeight="1">
      <c r="B2590" s="11" t="s">
        <v>3103</v>
      </c>
      <c r="C2590" s="11" t="s">
        <v>3091</v>
      </c>
      <c r="D2590" s="11" t="s">
        <v>3104</v>
      </c>
      <c r="E2590" s="23" t="s">
        <v>2623</v>
      </c>
      <c r="F2590" s="23"/>
      <c r="G2590" s="24" t="s">
        <v>3105</v>
      </c>
      <c r="H2590" s="25"/>
      <c r="I2590" s="23" t="s">
        <v>3106</v>
      </c>
      <c r="J2590" s="23"/>
    </row>
    <row r="2591" spans="2:10" ht="13.35" customHeight="1">
      <c r="B2591" s="10" t="str">
        <f>VLOOKUP($J2585,ASBVs!$A$2:$AE$411,29,FALSE)</f>
        <v>2</v>
      </c>
      <c r="C2591" s="10" t="str">
        <f>VLOOKUP($J2585,ASBVs!$A$2:$AE$411,30,FALSE)</f>
        <v>2</v>
      </c>
      <c r="D2591" s="10" t="str">
        <f>VLOOKUP($J2585,ASBVs!$A$2:$AE$411,31,FALSE)</f>
        <v>2</v>
      </c>
      <c r="E2591" s="26" t="str">
        <f>VLOOKUP($J2585,ASBVs!$A$2:$B$411,2,FALSE)</f>
        <v xml:space="preserve">Dorset </v>
      </c>
      <c r="F2591" s="26"/>
      <c r="G2591" s="27" t="str">
        <f>VLOOKUP($J2585,ASBVs!$A$2:$AB$411,27,FALSE)</f>
        <v>145.29</v>
      </c>
      <c r="H2591" s="25"/>
      <c r="I2591" s="27" t="str">
        <f>VLOOKUP($J2585,ASBVs!$A$2:$AB$411,28,FALSE)</f>
        <v>146.75</v>
      </c>
      <c r="J2591" s="25"/>
    </row>
    <row r="2592" spans="2:10" ht="13.35" customHeight="1">
      <c r="B2592" s="28" t="s">
        <v>3107</v>
      </c>
      <c r="C2592" s="28"/>
      <c r="D2592" s="28"/>
      <c r="E2592" s="28"/>
      <c r="F2592" s="28"/>
      <c r="G2592" s="28"/>
      <c r="H2592" s="28" t="s">
        <v>3108</v>
      </c>
      <c r="I2592" s="28"/>
      <c r="J2592" s="28"/>
    </row>
    <row r="2594" spans="2:10" ht="13.35" customHeight="1">
      <c r="B2594" s="3" t="s">
        <v>3099</v>
      </c>
      <c r="C2594" s="4"/>
      <c r="D2594" s="4" t="str">
        <f>VLOOKUP($J2594,ASBVs!$A$2:$D$411,4,FALSE)</f>
        <v>221128</v>
      </c>
      <c r="E2594" s="4"/>
      <c r="F2594" s="4" t="str">
        <f>VLOOKUP($J2594,ASBVs!$A$2:$H$411,8,FALSE)</f>
        <v>Twin</v>
      </c>
      <c r="G2594" s="29" t="str">
        <f>VLOOKUP($J2594,ASBVs!$A$2:$AF$411,32,FALSE)</f>
        <v>«««««</v>
      </c>
      <c r="H2594" s="30"/>
      <c r="I2594" s="5" t="s">
        <v>3100</v>
      </c>
      <c r="J2594" s="6">
        <v>289</v>
      </c>
    </row>
    <row r="2595" spans="2:10" ht="13.35" customHeight="1">
      <c r="B2595" s="7" t="s">
        <v>3101</v>
      </c>
      <c r="C2595" s="19" t="str">
        <f>VLOOKUP($J2594,ASBVs!$A$2:$F$411,6,FALSE)</f>
        <v>211028</v>
      </c>
      <c r="D2595" s="20"/>
      <c r="E2595" s="20"/>
      <c r="F2595" s="7" t="s">
        <v>3102</v>
      </c>
      <c r="G2595" s="21">
        <f>VLOOKUP($J2594,ASBVs!$A$2:$G$411,7,FALSE)</f>
        <v>44715</v>
      </c>
      <c r="H2595" s="21"/>
      <c r="I2595" s="21"/>
      <c r="J2595" s="22"/>
    </row>
    <row r="2596" spans="2:10" ht="13.35" customHeight="1">
      <c r="B2596" s="8" t="s">
        <v>0</v>
      </c>
      <c r="C2596" s="9" t="s">
        <v>6</v>
      </c>
      <c r="D2596" s="9" t="s">
        <v>2667</v>
      </c>
      <c r="E2596" s="9" t="s">
        <v>2</v>
      </c>
      <c r="F2596" s="9" t="s">
        <v>1</v>
      </c>
      <c r="G2596" s="8" t="s">
        <v>3</v>
      </c>
      <c r="H2596" s="8" t="s">
        <v>4</v>
      </c>
      <c r="I2596" s="8" t="s">
        <v>5</v>
      </c>
      <c r="J2596" s="8" t="s">
        <v>7</v>
      </c>
    </row>
    <row r="2597" spans="2:10" ht="13.35" customHeight="1">
      <c r="B2597" s="10" t="str">
        <f>VLOOKUP($J2594,ASBVs!$A$2:$AE$411,9,FALSE)</f>
        <v>0.28</v>
      </c>
      <c r="C2597" s="10" t="str">
        <f>VLOOKUP($J2594,ASBVs!$A$2:$AE$411,11,FALSE)</f>
        <v>9.54</v>
      </c>
      <c r="D2597" s="10" t="str">
        <f>VLOOKUP($J2594,ASBVs!$A$2:$AE$411,13,FALSE)</f>
        <v>14.99</v>
      </c>
      <c r="E2597" s="10" t="str">
        <f>VLOOKUP($J2594,ASBVs!$A$2:$AE$411,17,FALSE)</f>
        <v>0.19</v>
      </c>
      <c r="F2597" s="10" t="str">
        <f>VLOOKUP($J2594,ASBVs!$A$2:$AE$411,15,FALSE)</f>
        <v>3.22</v>
      </c>
      <c r="G2597" s="10" t="str">
        <f>VLOOKUP($J2594,ASBVs!$A$2:$AE$411,19,FALSE)</f>
        <v>3.35</v>
      </c>
      <c r="H2597" s="10" t="str">
        <f>VLOOKUP($J2594,ASBVs!$A$2:$AE$411,21,FALSE)</f>
        <v>-0.17</v>
      </c>
      <c r="I2597" s="10" t="str">
        <f>VLOOKUP($J2594,ASBVs!$A$2:$AE$411,23,FALSE)</f>
        <v>2.00</v>
      </c>
      <c r="J2597" s="10" t="str">
        <f>VLOOKUP($J2594,ASBVs!$A$2:$AE$411,25,FALSE)</f>
        <v>2.85</v>
      </c>
    </row>
    <row r="2598" spans="2:10" ht="13.35" customHeight="1">
      <c r="B2598" s="10" t="str">
        <f>VLOOKUP($J2594,ASBVs!$A$2:$AB$411,10,FALSE)</f>
        <v>60</v>
      </c>
      <c r="C2598" s="10" t="str">
        <f>VLOOKUP($J2594,ASBVs!$A$2:$AB$411,12,FALSE)</f>
        <v>62</v>
      </c>
      <c r="D2598" s="10" t="str">
        <f>VLOOKUP($J2594,ASBVs!$A$2:$AB$411,14,FALSE)</f>
        <v>59</v>
      </c>
      <c r="E2598" s="10" t="str">
        <f>VLOOKUP($J2594,ASBVs!$A$2:$AB$411,18,FALSE)</f>
        <v>61</v>
      </c>
      <c r="F2598" s="10" t="str">
        <f>VLOOKUP($J2594,ASBVs!$A$2:$AB$411,16,FALSE)</f>
        <v>63</v>
      </c>
      <c r="G2598" s="10" t="str">
        <f>VLOOKUP($J2594,ASBVs!$A$2:$AB$411,20,FALSE)</f>
        <v>56</v>
      </c>
      <c r="H2598" s="10" t="str">
        <f>VLOOKUP($J2594,ASBVs!$A$2:$AB$411,22,FALSE)</f>
        <v>47</v>
      </c>
      <c r="I2598" s="10" t="str">
        <f>VLOOKUP($J2594,ASBVs!$A$2:$AB$411,24,FALSE)</f>
        <v>47</v>
      </c>
      <c r="J2598" s="10" t="str">
        <f>VLOOKUP($J2594,ASBVs!$A$2:$AB$411,26,FALSE)</f>
        <v>50</v>
      </c>
    </row>
    <row r="2599" spans="2:10" ht="13.35" customHeight="1">
      <c r="B2599" s="11" t="s">
        <v>3103</v>
      </c>
      <c r="C2599" s="11" t="s">
        <v>3091</v>
      </c>
      <c r="D2599" s="11" t="s">
        <v>3104</v>
      </c>
      <c r="E2599" s="23" t="s">
        <v>2623</v>
      </c>
      <c r="F2599" s="23"/>
      <c r="G2599" s="24" t="s">
        <v>3105</v>
      </c>
      <c r="H2599" s="25"/>
      <c r="I2599" s="23" t="s">
        <v>3106</v>
      </c>
      <c r="J2599" s="23"/>
    </row>
    <row r="2600" spans="2:10" ht="13.35" customHeight="1">
      <c r="B2600" s="10" t="str">
        <f>VLOOKUP($J2594,ASBVs!$A$2:$AE$411,29,FALSE)</f>
        <v>2</v>
      </c>
      <c r="C2600" s="10" t="str">
        <f>VLOOKUP($J2594,ASBVs!$A$2:$AE$411,30,FALSE)</f>
        <v>3</v>
      </c>
      <c r="D2600" s="10" t="str">
        <f>VLOOKUP($J2594,ASBVs!$A$2:$AE$411,31,FALSE)</f>
        <v>3</v>
      </c>
      <c r="E2600" s="26" t="str">
        <f>VLOOKUP($J2594,ASBVs!$A$2:$B$411,2,FALSE)</f>
        <v xml:space="preserve">Dorset </v>
      </c>
      <c r="F2600" s="26"/>
      <c r="G2600" s="27" t="str">
        <f>VLOOKUP($J2594,ASBVs!$A$2:$AB$411,27,FALSE)</f>
        <v>147.87</v>
      </c>
      <c r="H2600" s="25"/>
      <c r="I2600" s="27" t="str">
        <f>VLOOKUP($J2594,ASBVs!$A$2:$AB$411,28,FALSE)</f>
        <v>150.57</v>
      </c>
      <c r="J2600" s="25"/>
    </row>
    <row r="2601" spans="2:10" ht="13.35" customHeight="1">
      <c r="B2601" s="28" t="s">
        <v>3107</v>
      </c>
      <c r="C2601" s="28"/>
      <c r="D2601" s="28"/>
      <c r="E2601" s="28"/>
      <c r="F2601" s="28"/>
      <c r="G2601" s="28"/>
      <c r="H2601" s="28" t="s">
        <v>3108</v>
      </c>
      <c r="I2601" s="28"/>
      <c r="J2601" s="28"/>
    </row>
    <row r="2603" spans="2:10" ht="13.35" customHeight="1">
      <c r="B2603" s="3" t="s">
        <v>3099</v>
      </c>
      <c r="C2603" s="4"/>
      <c r="D2603" s="4" t="str">
        <f>VLOOKUP($J2603,ASBVs!$A$2:$D$411,4,FALSE)</f>
        <v>220796</v>
      </c>
      <c r="E2603" s="4"/>
      <c r="F2603" s="4" t="str">
        <f>VLOOKUP($J2603,ASBVs!$A$2:$H$411,8,FALSE)</f>
        <v>Twin</v>
      </c>
      <c r="G2603" s="29" t="str">
        <f>VLOOKUP($J2603,ASBVs!$A$2:$AF$411,32,FALSE)</f>
        <v xml:space="preserve"> </v>
      </c>
      <c r="H2603" s="30"/>
      <c r="I2603" s="5" t="s">
        <v>3100</v>
      </c>
      <c r="J2603" s="6">
        <v>290</v>
      </c>
    </row>
    <row r="2604" spans="2:10" ht="13.35" customHeight="1">
      <c r="B2604" s="7" t="s">
        <v>3101</v>
      </c>
      <c r="C2604" s="19" t="str">
        <f>VLOOKUP($J2603,ASBVs!$A$2:$F$411,6,FALSE)</f>
        <v>210751</v>
      </c>
      <c r="D2604" s="20"/>
      <c r="E2604" s="20"/>
      <c r="F2604" s="7" t="s">
        <v>3102</v>
      </c>
      <c r="G2604" s="21">
        <f>VLOOKUP($J2603,ASBVs!$A$2:$G$411,7,FALSE)</f>
        <v>44688</v>
      </c>
      <c r="H2604" s="21"/>
      <c r="I2604" s="21"/>
      <c r="J2604" s="22"/>
    </row>
    <row r="2605" spans="2:10" ht="13.35" customHeight="1">
      <c r="B2605" s="8" t="s">
        <v>0</v>
      </c>
      <c r="C2605" s="9" t="s">
        <v>6</v>
      </c>
      <c r="D2605" s="9" t="s">
        <v>2667</v>
      </c>
      <c r="E2605" s="9" t="s">
        <v>2</v>
      </c>
      <c r="F2605" s="9" t="s">
        <v>1</v>
      </c>
      <c r="G2605" s="8" t="s">
        <v>3</v>
      </c>
      <c r="H2605" s="8" t="s">
        <v>4</v>
      </c>
      <c r="I2605" s="8" t="s">
        <v>5</v>
      </c>
      <c r="J2605" s="8" t="s">
        <v>7</v>
      </c>
    </row>
    <row r="2606" spans="2:10" ht="13.35" customHeight="1">
      <c r="B2606" s="10" t="str">
        <f>VLOOKUP($J2603,ASBVs!$A$2:$AE$411,9,FALSE)</f>
        <v>0.65</v>
      </c>
      <c r="C2606" s="10" t="str">
        <f>VLOOKUP($J2603,ASBVs!$A$2:$AE$411,11,FALSE)</f>
        <v>12.77</v>
      </c>
      <c r="D2606" s="10" t="str">
        <f>VLOOKUP($J2603,ASBVs!$A$2:$AE$411,13,FALSE)</f>
        <v>16.90</v>
      </c>
      <c r="E2606" s="10" t="str">
        <f>VLOOKUP($J2603,ASBVs!$A$2:$AE$411,17,FALSE)</f>
        <v>-0.08</v>
      </c>
      <c r="F2606" s="10" t="str">
        <f>VLOOKUP($J2603,ASBVs!$A$2:$AE$411,15,FALSE)</f>
        <v>2.40</v>
      </c>
      <c r="G2606" s="10" t="str">
        <f>VLOOKUP($J2603,ASBVs!$A$2:$AE$411,19,FALSE)</f>
        <v>3.71</v>
      </c>
      <c r="H2606" s="10" t="str">
        <f>VLOOKUP($J2603,ASBVs!$A$2:$AE$411,21,FALSE)</f>
        <v>-0.23</v>
      </c>
      <c r="I2606" s="10" t="str">
        <f>VLOOKUP($J2603,ASBVs!$A$2:$AE$411,23,FALSE)</f>
        <v>4.53</v>
      </c>
      <c r="J2606" s="10" t="str">
        <f>VLOOKUP($J2603,ASBVs!$A$2:$AE$411,25,FALSE)</f>
        <v>2.43</v>
      </c>
    </row>
    <row r="2607" spans="2:10" ht="13.35" customHeight="1">
      <c r="B2607" s="10" t="str">
        <f>VLOOKUP($J2603,ASBVs!$A$2:$AB$411,10,FALSE)</f>
        <v>60</v>
      </c>
      <c r="C2607" s="10" t="str">
        <f>VLOOKUP($J2603,ASBVs!$A$2:$AB$411,12,FALSE)</f>
        <v>64</v>
      </c>
      <c r="D2607" s="10" t="str">
        <f>VLOOKUP($J2603,ASBVs!$A$2:$AB$411,14,FALSE)</f>
        <v>64</v>
      </c>
      <c r="E2607" s="10" t="str">
        <f>VLOOKUP($J2603,ASBVs!$A$2:$AB$411,18,FALSE)</f>
        <v>64</v>
      </c>
      <c r="F2607" s="10" t="str">
        <f>VLOOKUP($J2603,ASBVs!$A$2:$AB$411,16,FALSE)</f>
        <v>67</v>
      </c>
      <c r="G2607" s="10" t="str">
        <f>VLOOKUP($J2603,ASBVs!$A$2:$AB$411,20,FALSE)</f>
        <v>54</v>
      </c>
      <c r="H2607" s="10" t="str">
        <f>VLOOKUP($J2603,ASBVs!$A$2:$AB$411,22,FALSE)</f>
        <v>46</v>
      </c>
      <c r="I2607" s="10" t="str">
        <f>VLOOKUP($J2603,ASBVs!$A$2:$AB$411,24,FALSE)</f>
        <v>45</v>
      </c>
      <c r="J2607" s="10" t="str">
        <f>VLOOKUP($J2603,ASBVs!$A$2:$AB$411,26,FALSE)</f>
        <v>51</v>
      </c>
    </row>
    <row r="2608" spans="2:10" ht="13.35" customHeight="1">
      <c r="B2608" s="11" t="s">
        <v>3103</v>
      </c>
      <c r="C2608" s="11" t="s">
        <v>3091</v>
      </c>
      <c r="D2608" s="11" t="s">
        <v>3104</v>
      </c>
      <c r="E2608" s="23" t="s">
        <v>2623</v>
      </c>
      <c r="F2608" s="23"/>
      <c r="G2608" s="24" t="s">
        <v>3105</v>
      </c>
      <c r="H2608" s="25"/>
      <c r="I2608" s="23" t="s">
        <v>3106</v>
      </c>
      <c r="J2608" s="23"/>
    </row>
    <row r="2609" spans="2:10" ht="13.35" customHeight="1">
      <c r="B2609" s="10" t="str">
        <f>VLOOKUP($J2603,ASBVs!$A$2:$AE$411,29,FALSE)</f>
        <v>2</v>
      </c>
      <c r="C2609" s="10" t="str">
        <f>VLOOKUP($J2603,ASBVs!$A$2:$AE$411,30,FALSE)</f>
        <v>1</v>
      </c>
      <c r="D2609" s="10" t="str">
        <f>VLOOKUP($J2603,ASBVs!$A$2:$AE$411,31,FALSE)</f>
        <v>2</v>
      </c>
      <c r="E2609" s="26" t="str">
        <f>VLOOKUP($J2603,ASBVs!$A$2:$B$411,2,FALSE)</f>
        <v xml:space="preserve">Tradie </v>
      </c>
      <c r="F2609" s="26"/>
      <c r="G2609" s="27" t="str">
        <f>VLOOKUP($J2603,ASBVs!$A$2:$AB$411,27,FALSE)</f>
        <v>141.38</v>
      </c>
      <c r="H2609" s="25"/>
      <c r="I2609" s="27" t="str">
        <f>VLOOKUP($J2603,ASBVs!$A$2:$AB$411,28,FALSE)</f>
        <v>145.02</v>
      </c>
      <c r="J2609" s="25"/>
    </row>
    <row r="2610" spans="2:10" ht="13.35" customHeight="1">
      <c r="B2610" s="28" t="s">
        <v>3107</v>
      </c>
      <c r="C2610" s="28"/>
      <c r="D2610" s="28"/>
      <c r="E2610" s="28"/>
      <c r="F2610" s="28"/>
      <c r="G2610" s="28"/>
      <c r="H2610" s="28" t="s">
        <v>3108</v>
      </c>
      <c r="I2610" s="28"/>
      <c r="J2610" s="28"/>
    </row>
    <row r="2612" spans="2:10" ht="13.35" customHeight="1">
      <c r="B2612" s="3" t="s">
        <v>3099</v>
      </c>
      <c r="C2612" s="4"/>
      <c r="D2612" s="4" t="str">
        <f>VLOOKUP($J2612,ASBVs!$A$2:$D$411,4,FALSE)</f>
        <v>220316</v>
      </c>
      <c r="E2612" s="4"/>
      <c r="F2612" s="4" t="str">
        <f>VLOOKUP($J2612,ASBVs!$A$2:$H$411,8,FALSE)</f>
        <v>Single</v>
      </c>
      <c r="G2612" s="29" t="str">
        <f>VLOOKUP($J2612,ASBVs!$A$2:$AF$411,32,FALSE)</f>
        <v>«««««</v>
      </c>
      <c r="H2612" s="30"/>
      <c r="I2612" s="5" t="s">
        <v>3100</v>
      </c>
      <c r="J2612" s="6">
        <v>291</v>
      </c>
    </row>
    <row r="2613" spans="2:10" ht="13.35" customHeight="1">
      <c r="B2613" s="7" t="s">
        <v>3101</v>
      </c>
      <c r="C2613" s="19" t="str">
        <f>VLOOKUP($J2612,ASBVs!$A$2:$F$411,6,FALSE)</f>
        <v>201283</v>
      </c>
      <c r="D2613" s="20"/>
      <c r="E2613" s="20"/>
      <c r="F2613" s="7" t="s">
        <v>3102</v>
      </c>
      <c r="G2613" s="21">
        <f>VLOOKUP($J2612,ASBVs!$A$2:$G$411,7,FALSE)</f>
        <v>44678</v>
      </c>
      <c r="H2613" s="21"/>
      <c r="I2613" s="21"/>
      <c r="J2613" s="22"/>
    </row>
    <row r="2614" spans="2:10" ht="13.35" customHeight="1">
      <c r="B2614" s="8" t="s">
        <v>0</v>
      </c>
      <c r="C2614" s="9" t="s">
        <v>6</v>
      </c>
      <c r="D2614" s="9" t="s">
        <v>2667</v>
      </c>
      <c r="E2614" s="9" t="s">
        <v>2</v>
      </c>
      <c r="F2614" s="9" t="s">
        <v>1</v>
      </c>
      <c r="G2614" s="8" t="s">
        <v>3</v>
      </c>
      <c r="H2614" s="8" t="s">
        <v>4</v>
      </c>
      <c r="I2614" s="8" t="s">
        <v>5</v>
      </c>
      <c r="J2614" s="8" t="s">
        <v>7</v>
      </c>
    </row>
    <row r="2615" spans="2:10" ht="13.35" customHeight="1">
      <c r="B2615" s="10" t="str">
        <f>VLOOKUP($J2612,ASBVs!$A$2:$AE$411,9,FALSE)</f>
        <v>0.44</v>
      </c>
      <c r="C2615" s="10" t="str">
        <f>VLOOKUP($J2612,ASBVs!$A$2:$AE$411,11,FALSE)</f>
        <v>10.14</v>
      </c>
      <c r="D2615" s="10" t="str">
        <f>VLOOKUP($J2612,ASBVs!$A$2:$AE$411,13,FALSE)</f>
        <v>14.21</v>
      </c>
      <c r="E2615" s="10" t="str">
        <f>VLOOKUP($J2612,ASBVs!$A$2:$AE$411,17,FALSE)</f>
        <v>0.24</v>
      </c>
      <c r="F2615" s="10" t="str">
        <f>VLOOKUP($J2612,ASBVs!$A$2:$AE$411,15,FALSE)</f>
        <v>3.04</v>
      </c>
      <c r="G2615" s="10" t="str">
        <f>VLOOKUP($J2612,ASBVs!$A$2:$AE$411,19,FALSE)</f>
        <v>3.11</v>
      </c>
      <c r="H2615" s="10" t="str">
        <f>VLOOKUP($J2612,ASBVs!$A$2:$AE$411,21,FALSE)</f>
        <v>0.10</v>
      </c>
      <c r="I2615" s="10" t="str">
        <f>VLOOKUP($J2612,ASBVs!$A$2:$AE$411,23,FALSE)</f>
        <v>1.34</v>
      </c>
      <c r="J2615" s="10" t="str">
        <f>VLOOKUP($J2612,ASBVs!$A$2:$AE$411,25,FALSE)</f>
        <v>2.38</v>
      </c>
    </row>
    <row r="2616" spans="2:10" ht="13.35" customHeight="1">
      <c r="B2616" s="10" t="str">
        <f>VLOOKUP($J2612,ASBVs!$A$2:$AB$411,10,FALSE)</f>
        <v>62</v>
      </c>
      <c r="C2616" s="10" t="str">
        <f>VLOOKUP($J2612,ASBVs!$A$2:$AB$411,12,FALSE)</f>
        <v>66</v>
      </c>
      <c r="D2616" s="10" t="str">
        <f>VLOOKUP($J2612,ASBVs!$A$2:$AB$411,14,FALSE)</f>
        <v>66</v>
      </c>
      <c r="E2616" s="10" t="str">
        <f>VLOOKUP($J2612,ASBVs!$A$2:$AB$411,18,FALSE)</f>
        <v>66</v>
      </c>
      <c r="F2616" s="10" t="str">
        <f>VLOOKUP($J2612,ASBVs!$A$2:$AB$411,16,FALSE)</f>
        <v>69</v>
      </c>
      <c r="G2616" s="10" t="str">
        <f>VLOOKUP($J2612,ASBVs!$A$2:$AB$411,20,FALSE)</f>
        <v>56</v>
      </c>
      <c r="H2616" s="10" t="str">
        <f>VLOOKUP($J2612,ASBVs!$A$2:$AB$411,22,FALSE)</f>
        <v>44</v>
      </c>
      <c r="I2616" s="10" t="str">
        <f>VLOOKUP($J2612,ASBVs!$A$2:$AB$411,24,FALSE)</f>
        <v>44</v>
      </c>
      <c r="J2616" s="10" t="str">
        <f>VLOOKUP($J2612,ASBVs!$A$2:$AB$411,26,FALSE)</f>
        <v>51</v>
      </c>
    </row>
    <row r="2617" spans="2:10" ht="13.35" customHeight="1">
      <c r="B2617" s="11" t="s">
        <v>3103</v>
      </c>
      <c r="C2617" s="11" t="s">
        <v>3091</v>
      </c>
      <c r="D2617" s="11" t="s">
        <v>3104</v>
      </c>
      <c r="E2617" s="23" t="s">
        <v>2623</v>
      </c>
      <c r="F2617" s="23"/>
      <c r="G2617" s="24" t="s">
        <v>3105</v>
      </c>
      <c r="H2617" s="25"/>
      <c r="I2617" s="23" t="s">
        <v>3106</v>
      </c>
      <c r="J2617" s="23"/>
    </row>
    <row r="2618" spans="2:10" ht="13.35" customHeight="1">
      <c r="B2618" s="10" t="str">
        <f>VLOOKUP($J2612,ASBVs!$A$2:$AE$411,29,FALSE)</f>
        <v>2</v>
      </c>
      <c r="C2618" s="10" t="str">
        <f>VLOOKUP($J2612,ASBVs!$A$2:$AE$411,30,FALSE)</f>
        <v>3</v>
      </c>
      <c r="D2618" s="10" t="str">
        <f>VLOOKUP($J2612,ASBVs!$A$2:$AE$411,31,FALSE)</f>
        <v>2</v>
      </c>
      <c r="E2618" s="26" t="str">
        <f>VLOOKUP($J2612,ASBVs!$A$2:$B$411,2,FALSE)</f>
        <v xml:space="preserve">Tradie </v>
      </c>
      <c r="F2618" s="26"/>
      <c r="G2618" s="27" t="str">
        <f>VLOOKUP($J2612,ASBVs!$A$2:$AB$411,27,FALSE)</f>
        <v>144.78</v>
      </c>
      <c r="H2618" s="25"/>
      <c r="I2618" s="27" t="str">
        <f>VLOOKUP($J2612,ASBVs!$A$2:$AB$411,28,FALSE)</f>
        <v>144.45</v>
      </c>
      <c r="J2618" s="25"/>
    </row>
    <row r="2619" spans="2:10" ht="13.35" customHeight="1">
      <c r="B2619" s="28" t="s">
        <v>3107</v>
      </c>
      <c r="C2619" s="28"/>
      <c r="D2619" s="28"/>
      <c r="E2619" s="28"/>
      <c r="F2619" s="28"/>
      <c r="G2619" s="28"/>
      <c r="H2619" s="28" t="s">
        <v>3108</v>
      </c>
      <c r="I2619" s="28"/>
      <c r="J2619" s="28"/>
    </row>
    <row r="2621" spans="2:10" ht="13.35" customHeight="1">
      <c r="B2621" s="3" t="s">
        <v>3099</v>
      </c>
      <c r="C2621" s="4"/>
      <c r="D2621" s="4" t="str">
        <f>VLOOKUP($J2621,ASBVs!$A$2:$D$411,4,FALSE)</f>
        <v>220350</v>
      </c>
      <c r="E2621" s="4"/>
      <c r="F2621" s="4" t="str">
        <f>VLOOKUP($J2621,ASBVs!$A$2:$H$411,8,FALSE)</f>
        <v>Single</v>
      </c>
      <c r="G2621" s="29"/>
      <c r="H2621" s="30"/>
      <c r="I2621" s="5" t="s">
        <v>3100</v>
      </c>
      <c r="J2621" s="6">
        <v>292</v>
      </c>
    </row>
    <row r="2622" spans="2:10" ht="13.35" customHeight="1">
      <c r="B2622" s="7" t="s">
        <v>3101</v>
      </c>
      <c r="C2622" s="19" t="str">
        <f>VLOOKUP($J2621,ASBVs!$A$2:$F$411,6,FALSE)</f>
        <v>200033</v>
      </c>
      <c r="D2622" s="20"/>
      <c r="E2622" s="20"/>
      <c r="F2622" s="7" t="s">
        <v>3102</v>
      </c>
      <c r="G2622" s="21">
        <f>VLOOKUP($J2621,ASBVs!$A$2:$G$411,7,FALSE)</f>
        <v>44679</v>
      </c>
      <c r="H2622" s="21"/>
      <c r="I2622" s="21"/>
      <c r="J2622" s="22"/>
    </row>
    <row r="2623" spans="2:10" ht="13.35" customHeight="1">
      <c r="B2623" s="8" t="s">
        <v>0</v>
      </c>
      <c r="C2623" s="9" t="s">
        <v>6</v>
      </c>
      <c r="D2623" s="9" t="s">
        <v>2667</v>
      </c>
      <c r="E2623" s="9" t="s">
        <v>2</v>
      </c>
      <c r="F2623" s="9" t="s">
        <v>1</v>
      </c>
      <c r="G2623" s="8" t="s">
        <v>3</v>
      </c>
      <c r="H2623" s="8" t="s">
        <v>4</v>
      </c>
      <c r="I2623" s="8" t="s">
        <v>5</v>
      </c>
      <c r="J2623" s="8" t="s">
        <v>7</v>
      </c>
    </row>
    <row r="2624" spans="2:10" ht="13.35" customHeight="1">
      <c r="B2624" s="10" t="str">
        <f>VLOOKUP($J2621,ASBVs!$A$2:$AE$411,9,FALSE)</f>
        <v>0.59</v>
      </c>
      <c r="C2624" s="10" t="str">
        <f>VLOOKUP($J2621,ASBVs!$A$2:$AE$411,11,FALSE)</f>
        <v>10.01</v>
      </c>
      <c r="D2624" s="10" t="str">
        <f>VLOOKUP($J2621,ASBVs!$A$2:$AE$411,13,FALSE)</f>
        <v>13.84</v>
      </c>
      <c r="E2624" s="10" t="str">
        <f>VLOOKUP($J2621,ASBVs!$A$2:$AE$411,17,FALSE)</f>
        <v>0.03</v>
      </c>
      <c r="F2624" s="10" t="str">
        <f>VLOOKUP($J2621,ASBVs!$A$2:$AE$411,15,FALSE)</f>
        <v>2.63</v>
      </c>
      <c r="G2624" s="10" t="str">
        <f>VLOOKUP($J2621,ASBVs!$A$2:$AE$411,19,FALSE)</f>
        <v>2.98</v>
      </c>
      <c r="H2624" s="10" t="str">
        <f>VLOOKUP($J2621,ASBVs!$A$2:$AE$411,21,FALSE)</f>
        <v>-0.53</v>
      </c>
      <c r="I2624" s="10" t="str">
        <f>VLOOKUP($J2621,ASBVs!$A$2:$AE$411,23,FALSE)</f>
        <v>2.34</v>
      </c>
      <c r="J2624" s="10" t="str">
        <f>VLOOKUP($J2621,ASBVs!$A$2:$AE$411,25,FALSE)</f>
        <v>2.11</v>
      </c>
    </row>
    <row r="2625" spans="2:10" ht="13.35" customHeight="1">
      <c r="B2625" s="10" t="str">
        <f>VLOOKUP($J2621,ASBVs!$A$2:$AB$411,10,FALSE)</f>
        <v>63</v>
      </c>
      <c r="C2625" s="10" t="str">
        <f>VLOOKUP($J2621,ASBVs!$A$2:$AB$411,12,FALSE)</f>
        <v>66</v>
      </c>
      <c r="D2625" s="10" t="str">
        <f>VLOOKUP($J2621,ASBVs!$A$2:$AB$411,14,FALSE)</f>
        <v>66</v>
      </c>
      <c r="E2625" s="10" t="str">
        <f>VLOOKUP($J2621,ASBVs!$A$2:$AB$411,18,FALSE)</f>
        <v>67</v>
      </c>
      <c r="F2625" s="10" t="str">
        <f>VLOOKUP($J2621,ASBVs!$A$2:$AB$411,16,FALSE)</f>
        <v>69</v>
      </c>
      <c r="G2625" s="10" t="str">
        <f>VLOOKUP($J2621,ASBVs!$A$2:$AB$411,20,FALSE)</f>
        <v>57</v>
      </c>
      <c r="H2625" s="10" t="str">
        <f>VLOOKUP($J2621,ASBVs!$A$2:$AB$411,22,FALSE)</f>
        <v>48</v>
      </c>
      <c r="I2625" s="10" t="str">
        <f>VLOOKUP($J2621,ASBVs!$A$2:$AB$411,24,FALSE)</f>
        <v>45</v>
      </c>
      <c r="J2625" s="10" t="str">
        <f>VLOOKUP($J2621,ASBVs!$A$2:$AB$411,26,FALSE)</f>
        <v>52</v>
      </c>
    </row>
    <row r="2626" spans="2:10" ht="13.35" customHeight="1">
      <c r="B2626" s="11" t="s">
        <v>3103</v>
      </c>
      <c r="C2626" s="11" t="s">
        <v>3091</v>
      </c>
      <c r="D2626" s="11" t="s">
        <v>3104</v>
      </c>
      <c r="E2626" s="23" t="s">
        <v>2623</v>
      </c>
      <c r="F2626" s="23"/>
      <c r="G2626" s="24" t="s">
        <v>3105</v>
      </c>
      <c r="H2626" s="25"/>
      <c r="I2626" s="23" t="s">
        <v>3106</v>
      </c>
      <c r="J2626" s="23"/>
    </row>
    <row r="2627" spans="2:10" ht="13.35" customHeight="1">
      <c r="B2627" s="10" t="str">
        <f>VLOOKUP($J2621,ASBVs!$A$2:$AE$411,29,FALSE)</f>
        <v>2</v>
      </c>
      <c r="C2627" s="10" t="str">
        <f>VLOOKUP($J2621,ASBVs!$A$2:$AE$411,30,FALSE)</f>
        <v>2</v>
      </c>
      <c r="D2627" s="10" t="str">
        <f>VLOOKUP($J2621,ASBVs!$A$2:$AE$411,31,FALSE)</f>
        <v>3</v>
      </c>
      <c r="E2627" s="26" t="str">
        <f>VLOOKUP($J2621,ASBVs!$A$2:$B$411,2,FALSE)</f>
        <v xml:space="preserve">Tradie </v>
      </c>
      <c r="F2627" s="26"/>
      <c r="G2627" s="27" t="str">
        <f>VLOOKUP($J2621,ASBVs!$A$2:$AB$411,27,FALSE)</f>
        <v>137.18</v>
      </c>
      <c r="H2627" s="25"/>
      <c r="I2627" s="27" t="str">
        <f>VLOOKUP($J2621,ASBVs!$A$2:$AB$411,28,FALSE)</f>
        <v>144.15</v>
      </c>
      <c r="J2627" s="25"/>
    </row>
    <row r="2628" spans="2:10" ht="13.35" customHeight="1">
      <c r="B2628" s="28" t="s">
        <v>3107</v>
      </c>
      <c r="C2628" s="28"/>
      <c r="D2628" s="28"/>
      <c r="E2628" s="28"/>
      <c r="F2628" s="28"/>
      <c r="G2628" s="28"/>
      <c r="H2628" s="28" t="s">
        <v>3108</v>
      </c>
      <c r="I2628" s="28"/>
      <c r="J2628" s="28"/>
    </row>
    <row r="2630" spans="2:10" ht="13.35" customHeight="1">
      <c r="B2630" s="3" t="s">
        <v>3099</v>
      </c>
      <c r="C2630" s="4"/>
      <c r="D2630" s="4" t="str">
        <f>VLOOKUP($J2630,ASBVs!$A$2:$D$411,4,FALSE)</f>
        <v>220290</v>
      </c>
      <c r="E2630" s="4"/>
      <c r="F2630" s="4" t="str">
        <f>VLOOKUP($J2630,ASBVs!$A$2:$H$411,8,FALSE)</f>
        <v>Twin</v>
      </c>
      <c r="G2630" s="29"/>
      <c r="H2630" s="30"/>
      <c r="I2630" s="5" t="s">
        <v>3100</v>
      </c>
      <c r="J2630" s="6">
        <v>293</v>
      </c>
    </row>
    <row r="2631" spans="2:10" ht="13.35" customHeight="1">
      <c r="B2631" s="7" t="s">
        <v>3101</v>
      </c>
      <c r="C2631" s="19" t="str">
        <f>VLOOKUP($J2630,ASBVs!$A$2:$F$411,6,FALSE)</f>
        <v>201704</v>
      </c>
      <c r="D2631" s="20"/>
      <c r="E2631" s="20"/>
      <c r="F2631" s="7" t="s">
        <v>3102</v>
      </c>
      <c r="G2631" s="21">
        <f>VLOOKUP($J2630,ASBVs!$A$2:$G$411,7,FALSE)</f>
        <v>44682</v>
      </c>
      <c r="H2631" s="21"/>
      <c r="I2631" s="21"/>
      <c r="J2631" s="22"/>
    </row>
    <row r="2632" spans="2:10" ht="13.35" customHeight="1">
      <c r="B2632" s="8" t="s">
        <v>0</v>
      </c>
      <c r="C2632" s="9" t="s">
        <v>6</v>
      </c>
      <c r="D2632" s="9" t="s">
        <v>2667</v>
      </c>
      <c r="E2632" s="9" t="s">
        <v>2</v>
      </c>
      <c r="F2632" s="9" t="s">
        <v>1</v>
      </c>
      <c r="G2632" s="8" t="s">
        <v>3</v>
      </c>
      <c r="H2632" s="8" t="s">
        <v>4</v>
      </c>
      <c r="I2632" s="8" t="s">
        <v>5</v>
      </c>
      <c r="J2632" s="8" t="s">
        <v>7</v>
      </c>
    </row>
    <row r="2633" spans="2:10" ht="13.35" customHeight="1">
      <c r="B2633" s="10" t="str">
        <f>VLOOKUP($J2630,ASBVs!$A$2:$AE$411,9,FALSE)</f>
        <v>0.46</v>
      </c>
      <c r="C2633" s="10" t="str">
        <f>VLOOKUP($J2630,ASBVs!$A$2:$AE$411,11,FALSE)</f>
        <v>10.46</v>
      </c>
      <c r="D2633" s="10" t="str">
        <f>VLOOKUP($J2630,ASBVs!$A$2:$AE$411,13,FALSE)</f>
        <v>14.99</v>
      </c>
      <c r="E2633" s="10" t="str">
        <f>VLOOKUP($J2630,ASBVs!$A$2:$AE$411,17,FALSE)</f>
        <v>-1.08</v>
      </c>
      <c r="F2633" s="10" t="str">
        <f>VLOOKUP($J2630,ASBVs!$A$2:$AE$411,15,FALSE)</f>
        <v>1.88</v>
      </c>
      <c r="G2633" s="10" t="str">
        <f>VLOOKUP($J2630,ASBVs!$A$2:$AE$411,19,FALSE)</f>
        <v>4.48</v>
      </c>
      <c r="H2633" s="10" t="str">
        <f>VLOOKUP($J2630,ASBVs!$A$2:$AE$411,21,FALSE)</f>
        <v>-0.50</v>
      </c>
      <c r="I2633" s="10" t="str">
        <f>VLOOKUP($J2630,ASBVs!$A$2:$AE$411,23,FALSE)</f>
        <v>3.26</v>
      </c>
      <c r="J2633" s="10" t="str">
        <f>VLOOKUP($J2630,ASBVs!$A$2:$AE$411,25,FALSE)</f>
        <v>1.91</v>
      </c>
    </row>
    <row r="2634" spans="2:10" ht="13.35" customHeight="1">
      <c r="B2634" s="10" t="str">
        <f>VLOOKUP($J2630,ASBVs!$A$2:$AB$411,10,FALSE)</f>
        <v>63</v>
      </c>
      <c r="C2634" s="10" t="str">
        <f>VLOOKUP($J2630,ASBVs!$A$2:$AB$411,12,FALSE)</f>
        <v>66</v>
      </c>
      <c r="D2634" s="10" t="str">
        <f>VLOOKUP($J2630,ASBVs!$A$2:$AB$411,14,FALSE)</f>
        <v>67</v>
      </c>
      <c r="E2634" s="10" t="str">
        <f>VLOOKUP($J2630,ASBVs!$A$2:$AB$411,18,FALSE)</f>
        <v>67</v>
      </c>
      <c r="F2634" s="10" t="str">
        <f>VLOOKUP($J2630,ASBVs!$A$2:$AB$411,16,FALSE)</f>
        <v>69</v>
      </c>
      <c r="G2634" s="10" t="str">
        <f>VLOOKUP($J2630,ASBVs!$A$2:$AB$411,20,FALSE)</f>
        <v>56</v>
      </c>
      <c r="H2634" s="10" t="str">
        <f>VLOOKUP($J2630,ASBVs!$A$2:$AB$411,22,FALSE)</f>
        <v>42</v>
      </c>
      <c r="I2634" s="10" t="str">
        <f>VLOOKUP($J2630,ASBVs!$A$2:$AB$411,24,FALSE)</f>
        <v>41</v>
      </c>
      <c r="J2634" s="10" t="str">
        <f>VLOOKUP($J2630,ASBVs!$A$2:$AB$411,26,FALSE)</f>
        <v>52</v>
      </c>
    </row>
    <row r="2635" spans="2:10" ht="13.35" customHeight="1">
      <c r="B2635" s="11" t="s">
        <v>3103</v>
      </c>
      <c r="C2635" s="11" t="s">
        <v>3091</v>
      </c>
      <c r="D2635" s="11" t="s">
        <v>3104</v>
      </c>
      <c r="E2635" s="23" t="s">
        <v>2623</v>
      </c>
      <c r="F2635" s="23"/>
      <c r="G2635" s="24" t="s">
        <v>3105</v>
      </c>
      <c r="H2635" s="25"/>
      <c r="I2635" s="23" t="s">
        <v>3106</v>
      </c>
      <c r="J2635" s="23"/>
    </row>
    <row r="2636" spans="2:10" ht="13.35" customHeight="1">
      <c r="B2636" s="10" t="str">
        <f>VLOOKUP($J2630,ASBVs!$A$2:$AE$411,29,FALSE)</f>
        <v>2</v>
      </c>
      <c r="C2636" s="10" t="str">
        <f>VLOOKUP($J2630,ASBVs!$A$2:$AE$411,30,FALSE)</f>
        <v>1</v>
      </c>
      <c r="D2636" s="10" t="str">
        <f>VLOOKUP($J2630,ASBVs!$A$2:$AE$411,31,FALSE)</f>
        <v>1</v>
      </c>
      <c r="E2636" s="26" t="str">
        <f>VLOOKUP($J2630,ASBVs!$A$2:$B$411,2,FALSE)</f>
        <v xml:space="preserve">Tradie </v>
      </c>
      <c r="F2636" s="26"/>
      <c r="G2636" s="27" t="str">
        <f>VLOOKUP($J2630,ASBVs!$A$2:$AB$411,27,FALSE)</f>
        <v>137.26</v>
      </c>
      <c r="H2636" s="25"/>
      <c r="I2636" s="27" t="str">
        <f>VLOOKUP($J2630,ASBVs!$A$2:$AB$411,28,FALSE)</f>
        <v>143.69</v>
      </c>
      <c r="J2636" s="25"/>
    </row>
    <row r="2637" spans="2:10" ht="13.35" customHeight="1">
      <c r="B2637" s="28" t="s">
        <v>3107</v>
      </c>
      <c r="C2637" s="28"/>
      <c r="D2637" s="28"/>
      <c r="E2637" s="28"/>
      <c r="F2637" s="28"/>
      <c r="G2637" s="28"/>
      <c r="H2637" s="28" t="s">
        <v>3108</v>
      </c>
      <c r="I2637" s="28"/>
      <c r="J2637" s="28"/>
    </row>
    <row r="2639" spans="2:10" ht="13.35" customHeight="1">
      <c r="B2639" s="3" t="s">
        <v>3099</v>
      </c>
      <c r="C2639" s="4"/>
      <c r="D2639" s="4" t="str">
        <f>VLOOKUP($J2639,ASBVs!$A$2:$D$411,4,FALSE)</f>
        <v>220535</v>
      </c>
      <c r="E2639" s="4"/>
      <c r="F2639" s="4" t="str">
        <f>VLOOKUP($J2639,ASBVs!$A$2:$H$411,8,FALSE)</f>
        <v>Twin</v>
      </c>
      <c r="G2639" s="29"/>
      <c r="H2639" s="30"/>
      <c r="I2639" s="5" t="s">
        <v>3100</v>
      </c>
      <c r="J2639" s="6">
        <v>294</v>
      </c>
    </row>
    <row r="2640" spans="2:10" ht="13.35" customHeight="1">
      <c r="B2640" s="7" t="s">
        <v>3101</v>
      </c>
      <c r="C2640" s="19" t="str">
        <f>VLOOKUP($J2639,ASBVs!$A$2:$F$411,6,FALSE)</f>
        <v>210174</v>
      </c>
      <c r="D2640" s="20"/>
      <c r="E2640" s="20"/>
      <c r="F2640" s="7" t="s">
        <v>3102</v>
      </c>
      <c r="G2640" s="21">
        <f>VLOOKUP($J2639,ASBVs!$A$2:$G$411,7,FALSE)</f>
        <v>44682</v>
      </c>
      <c r="H2640" s="21"/>
      <c r="I2640" s="21"/>
      <c r="J2640" s="22"/>
    </row>
    <row r="2641" spans="2:10" ht="13.35" customHeight="1">
      <c r="B2641" s="8" t="s">
        <v>0</v>
      </c>
      <c r="C2641" s="9" t="s">
        <v>6</v>
      </c>
      <c r="D2641" s="9" t="s">
        <v>2667</v>
      </c>
      <c r="E2641" s="9" t="s">
        <v>2</v>
      </c>
      <c r="F2641" s="9" t="s">
        <v>1</v>
      </c>
      <c r="G2641" s="8" t="s">
        <v>3</v>
      </c>
      <c r="H2641" s="8" t="s">
        <v>4</v>
      </c>
      <c r="I2641" s="8" t="s">
        <v>5</v>
      </c>
      <c r="J2641" s="8" t="s">
        <v>7</v>
      </c>
    </row>
    <row r="2642" spans="2:10" ht="13.35" customHeight="1">
      <c r="B2642" s="10" t="str">
        <f>VLOOKUP($J2639,ASBVs!$A$2:$AE$411,9,FALSE)</f>
        <v>0.62</v>
      </c>
      <c r="C2642" s="10" t="str">
        <f>VLOOKUP($J2639,ASBVs!$A$2:$AE$411,11,FALSE)</f>
        <v>11.97</v>
      </c>
      <c r="D2642" s="10" t="str">
        <f>VLOOKUP($J2639,ASBVs!$A$2:$AE$411,13,FALSE)</f>
        <v>16.90</v>
      </c>
      <c r="E2642" s="10" t="str">
        <f>VLOOKUP($J2639,ASBVs!$A$2:$AE$411,17,FALSE)</f>
        <v>-0.56</v>
      </c>
      <c r="F2642" s="10" t="str">
        <f>VLOOKUP($J2639,ASBVs!$A$2:$AE$411,15,FALSE)</f>
        <v>2.18</v>
      </c>
      <c r="G2642" s="10" t="str">
        <f>VLOOKUP($J2639,ASBVs!$A$2:$AE$411,19,FALSE)</f>
        <v>4.44</v>
      </c>
      <c r="H2642" s="10" t="str">
        <f>VLOOKUP($J2639,ASBVs!$A$2:$AE$411,21,FALSE)</f>
        <v>-0.71</v>
      </c>
      <c r="I2642" s="10" t="str">
        <f>VLOOKUP($J2639,ASBVs!$A$2:$AE$411,23,FALSE)</f>
        <v>5.13</v>
      </c>
      <c r="J2642" s="10" t="str">
        <f>VLOOKUP($J2639,ASBVs!$A$2:$AE$411,25,FALSE)</f>
        <v>2.29</v>
      </c>
    </row>
    <row r="2643" spans="2:10" ht="13.35" customHeight="1">
      <c r="B2643" s="10" t="str">
        <f>VLOOKUP($J2639,ASBVs!$A$2:$AB$411,10,FALSE)</f>
        <v>61</v>
      </c>
      <c r="C2643" s="10" t="str">
        <f>VLOOKUP($J2639,ASBVs!$A$2:$AB$411,12,FALSE)</f>
        <v>65</v>
      </c>
      <c r="D2643" s="10" t="str">
        <f>VLOOKUP($J2639,ASBVs!$A$2:$AB$411,14,FALSE)</f>
        <v>65</v>
      </c>
      <c r="E2643" s="10" t="str">
        <f>VLOOKUP($J2639,ASBVs!$A$2:$AB$411,18,FALSE)</f>
        <v>65</v>
      </c>
      <c r="F2643" s="10" t="str">
        <f>VLOOKUP($J2639,ASBVs!$A$2:$AB$411,16,FALSE)</f>
        <v>68</v>
      </c>
      <c r="G2643" s="10" t="str">
        <f>VLOOKUP($J2639,ASBVs!$A$2:$AB$411,20,FALSE)</f>
        <v>54</v>
      </c>
      <c r="H2643" s="10" t="str">
        <f>VLOOKUP($J2639,ASBVs!$A$2:$AB$411,22,FALSE)</f>
        <v>43</v>
      </c>
      <c r="I2643" s="10" t="str">
        <f>VLOOKUP($J2639,ASBVs!$A$2:$AB$411,24,FALSE)</f>
        <v>43</v>
      </c>
      <c r="J2643" s="10" t="str">
        <f>VLOOKUP($J2639,ASBVs!$A$2:$AB$411,26,FALSE)</f>
        <v>50</v>
      </c>
    </row>
    <row r="2644" spans="2:10" ht="13.35" customHeight="1">
      <c r="B2644" s="11" t="s">
        <v>3103</v>
      </c>
      <c r="C2644" s="11" t="s">
        <v>3091</v>
      </c>
      <c r="D2644" s="11" t="s">
        <v>3104</v>
      </c>
      <c r="E2644" s="23" t="s">
        <v>2623</v>
      </c>
      <c r="F2644" s="23"/>
      <c r="G2644" s="24" t="s">
        <v>3105</v>
      </c>
      <c r="H2644" s="25"/>
      <c r="I2644" s="23" t="s">
        <v>3106</v>
      </c>
      <c r="J2644" s="23"/>
    </row>
    <row r="2645" spans="2:10" ht="13.35" customHeight="1">
      <c r="B2645" s="10" t="str">
        <f>VLOOKUP($J2639,ASBVs!$A$2:$AE$411,29,FALSE)</f>
        <v>2</v>
      </c>
      <c r="C2645" s="10" t="str">
        <f>VLOOKUP($J2639,ASBVs!$A$2:$AE$411,30,FALSE)</f>
        <v>1</v>
      </c>
      <c r="D2645" s="10" t="str">
        <f>VLOOKUP($J2639,ASBVs!$A$2:$AE$411,31,FALSE)</f>
        <v>1</v>
      </c>
      <c r="E2645" s="26" t="str">
        <f>VLOOKUP($J2639,ASBVs!$A$2:$B$411,2,FALSE)</f>
        <v xml:space="preserve">Tradie </v>
      </c>
      <c r="F2645" s="26"/>
      <c r="G2645" s="27" t="str">
        <f>VLOOKUP($J2639,ASBVs!$A$2:$AB$411,27,FALSE)</f>
        <v>134.66</v>
      </c>
      <c r="H2645" s="25"/>
      <c r="I2645" s="27" t="str">
        <f>VLOOKUP($J2639,ASBVs!$A$2:$AB$411,28,FALSE)</f>
        <v>143.61</v>
      </c>
      <c r="J2645" s="25"/>
    </row>
    <row r="2646" spans="2:10" ht="13.35" customHeight="1">
      <c r="B2646" s="28" t="s">
        <v>3107</v>
      </c>
      <c r="C2646" s="28"/>
      <c r="D2646" s="28"/>
      <c r="E2646" s="28"/>
      <c r="F2646" s="28"/>
      <c r="G2646" s="28"/>
      <c r="H2646" s="28" t="s">
        <v>3108</v>
      </c>
      <c r="I2646" s="28"/>
      <c r="J2646" s="28"/>
    </row>
    <row r="2648" spans="2:10" ht="13.35" customHeight="1">
      <c r="B2648" s="3" t="s">
        <v>3099</v>
      </c>
      <c r="C2648" s="4"/>
      <c r="D2648" s="4" t="str">
        <f>VLOOKUP($J2648,ASBVs!$A$2:$D$411,4,FALSE)</f>
        <v>220644</v>
      </c>
      <c r="E2648" s="4"/>
      <c r="F2648" s="4" t="str">
        <f>VLOOKUP($J2648,ASBVs!$A$2:$H$411,8,FALSE)</f>
        <v>Twin</v>
      </c>
      <c r="G2648" s="29" t="str">
        <f>VLOOKUP($J2648,ASBVs!$A$2:$AF$411,32,FALSE)</f>
        <v xml:space="preserve"> </v>
      </c>
      <c r="H2648" s="30"/>
      <c r="I2648" s="5" t="s">
        <v>3100</v>
      </c>
      <c r="J2648" s="6">
        <v>295</v>
      </c>
    </row>
    <row r="2649" spans="2:10" ht="13.35" customHeight="1">
      <c r="B2649" s="7" t="s">
        <v>3101</v>
      </c>
      <c r="C2649" s="19" t="str">
        <f>VLOOKUP($J2648,ASBVs!$A$2:$F$411,6,FALSE)</f>
        <v>210715</v>
      </c>
      <c r="D2649" s="20"/>
      <c r="E2649" s="20"/>
      <c r="F2649" s="7" t="s">
        <v>3102</v>
      </c>
      <c r="G2649" s="21">
        <f>VLOOKUP($J2648,ASBVs!$A$2:$G$411,7,FALSE)</f>
        <v>44684</v>
      </c>
      <c r="H2649" s="21"/>
      <c r="I2649" s="21"/>
      <c r="J2649" s="22"/>
    </row>
    <row r="2650" spans="2:10" ht="13.35" customHeight="1">
      <c r="B2650" s="8" t="s">
        <v>0</v>
      </c>
      <c r="C2650" s="9" t="s">
        <v>6</v>
      </c>
      <c r="D2650" s="9" t="s">
        <v>2667</v>
      </c>
      <c r="E2650" s="9" t="s">
        <v>2</v>
      </c>
      <c r="F2650" s="9" t="s">
        <v>1</v>
      </c>
      <c r="G2650" s="8" t="s">
        <v>3</v>
      </c>
      <c r="H2650" s="8" t="s">
        <v>4</v>
      </c>
      <c r="I2650" s="8" t="s">
        <v>5</v>
      </c>
      <c r="J2650" s="8" t="s">
        <v>7</v>
      </c>
    </row>
    <row r="2651" spans="2:10" ht="13.35" customHeight="1">
      <c r="B2651" s="10" t="str">
        <f>VLOOKUP($J2648,ASBVs!$A$2:$AE$411,9,FALSE)</f>
        <v>0.72</v>
      </c>
      <c r="C2651" s="10" t="str">
        <f>VLOOKUP($J2648,ASBVs!$A$2:$AE$411,11,FALSE)</f>
        <v>10.30</v>
      </c>
      <c r="D2651" s="10" t="str">
        <f>VLOOKUP($J2648,ASBVs!$A$2:$AE$411,13,FALSE)</f>
        <v>15.04</v>
      </c>
      <c r="E2651" s="10" t="str">
        <f>VLOOKUP($J2648,ASBVs!$A$2:$AE$411,17,FALSE)</f>
        <v>-0.05</v>
      </c>
      <c r="F2651" s="10" t="str">
        <f>VLOOKUP($J2648,ASBVs!$A$2:$AE$411,15,FALSE)</f>
        <v>2.55</v>
      </c>
      <c r="G2651" s="10" t="str">
        <f>VLOOKUP($J2648,ASBVs!$A$2:$AE$411,19,FALSE)</f>
        <v>3.09</v>
      </c>
      <c r="H2651" s="10" t="str">
        <f>VLOOKUP($J2648,ASBVs!$A$2:$AE$411,21,FALSE)</f>
        <v>-0.35</v>
      </c>
      <c r="I2651" s="10" t="str">
        <f>VLOOKUP($J2648,ASBVs!$A$2:$AE$411,23,FALSE)</f>
        <v>1.63</v>
      </c>
      <c r="J2651" s="10" t="str">
        <f>VLOOKUP($J2648,ASBVs!$A$2:$AE$411,25,FALSE)</f>
        <v>2.37</v>
      </c>
    </row>
    <row r="2652" spans="2:10" ht="13.35" customHeight="1">
      <c r="B2652" s="10" t="str">
        <f>VLOOKUP($J2648,ASBVs!$A$2:$AB$411,10,FALSE)</f>
        <v>60</v>
      </c>
      <c r="C2652" s="10" t="str">
        <f>VLOOKUP($J2648,ASBVs!$A$2:$AB$411,12,FALSE)</f>
        <v>65</v>
      </c>
      <c r="D2652" s="10" t="str">
        <f>VLOOKUP($J2648,ASBVs!$A$2:$AB$411,14,FALSE)</f>
        <v>66</v>
      </c>
      <c r="E2652" s="10" t="str">
        <f>VLOOKUP($J2648,ASBVs!$A$2:$AB$411,18,FALSE)</f>
        <v>67</v>
      </c>
      <c r="F2652" s="10" t="str">
        <f>VLOOKUP($J2648,ASBVs!$A$2:$AB$411,16,FALSE)</f>
        <v>69</v>
      </c>
      <c r="G2652" s="10" t="str">
        <f>VLOOKUP($J2648,ASBVs!$A$2:$AB$411,20,FALSE)</f>
        <v>55</v>
      </c>
      <c r="H2652" s="10" t="str">
        <f>VLOOKUP($J2648,ASBVs!$A$2:$AB$411,22,FALSE)</f>
        <v>42</v>
      </c>
      <c r="I2652" s="10" t="str">
        <f>VLOOKUP($J2648,ASBVs!$A$2:$AB$411,24,FALSE)</f>
        <v>41</v>
      </c>
      <c r="J2652" s="10" t="str">
        <f>VLOOKUP($J2648,ASBVs!$A$2:$AB$411,26,FALSE)</f>
        <v>51</v>
      </c>
    </row>
    <row r="2653" spans="2:10" ht="13.35" customHeight="1">
      <c r="B2653" s="11" t="s">
        <v>3103</v>
      </c>
      <c r="C2653" s="11" t="s">
        <v>3091</v>
      </c>
      <c r="D2653" s="11" t="s">
        <v>3104</v>
      </c>
      <c r="E2653" s="23" t="s">
        <v>2623</v>
      </c>
      <c r="F2653" s="23"/>
      <c r="G2653" s="24" t="s">
        <v>3105</v>
      </c>
      <c r="H2653" s="25"/>
      <c r="I2653" s="23" t="s">
        <v>3106</v>
      </c>
      <c r="J2653" s="23"/>
    </row>
    <row r="2654" spans="2:10" ht="13.35" customHeight="1">
      <c r="B2654" s="10" t="str">
        <f>VLOOKUP($J2648,ASBVs!$A$2:$AE$411,29,FALSE)</f>
        <v>2</v>
      </c>
      <c r="C2654" s="10" t="str">
        <f>VLOOKUP($J2648,ASBVs!$A$2:$AE$411,30,FALSE)</f>
        <v>3</v>
      </c>
      <c r="D2654" s="10" t="str">
        <f>VLOOKUP($J2648,ASBVs!$A$2:$AE$411,31,FALSE)</f>
        <v>2</v>
      </c>
      <c r="E2654" s="26" t="str">
        <f>VLOOKUP($J2648,ASBVs!$A$2:$B$411,2,FALSE)</f>
        <v xml:space="preserve">Tradie </v>
      </c>
      <c r="F2654" s="26"/>
      <c r="G2654" s="27" t="str">
        <f>VLOOKUP($J2648,ASBVs!$A$2:$AB$411,27,FALSE)</f>
        <v>138.62</v>
      </c>
      <c r="H2654" s="25"/>
      <c r="I2654" s="27" t="str">
        <f>VLOOKUP($J2648,ASBVs!$A$2:$AB$411,28,FALSE)</f>
        <v>143.38</v>
      </c>
      <c r="J2654" s="25"/>
    </row>
    <row r="2655" spans="2:10" ht="13.35" customHeight="1">
      <c r="B2655" s="28" t="s">
        <v>3107</v>
      </c>
      <c r="C2655" s="28"/>
      <c r="D2655" s="28"/>
      <c r="E2655" s="28"/>
      <c r="F2655" s="28"/>
      <c r="G2655" s="28"/>
      <c r="H2655" s="28" t="s">
        <v>3108</v>
      </c>
      <c r="I2655" s="28"/>
      <c r="J2655" s="28"/>
    </row>
    <row r="2657" spans="2:10" ht="13.35" customHeight="1">
      <c r="B2657" s="3" t="s">
        <v>3099</v>
      </c>
      <c r="C2657" s="4"/>
      <c r="D2657" s="4" t="str">
        <f>VLOOKUP($J2657,ASBVs!$A$2:$D$411,4,FALSE)</f>
        <v>220773</v>
      </c>
      <c r="E2657" s="4"/>
      <c r="F2657" s="4" t="str">
        <f>VLOOKUP($J2657,ASBVs!$A$2:$H$411,8,FALSE)</f>
        <v>Twin</v>
      </c>
      <c r="G2657" s="29" t="str">
        <f>VLOOKUP($J2657,ASBVs!$A$2:$AF$411,32,FALSE)</f>
        <v>«««««</v>
      </c>
      <c r="H2657" s="30"/>
      <c r="I2657" s="5" t="s">
        <v>3100</v>
      </c>
      <c r="J2657" s="6">
        <v>296</v>
      </c>
    </row>
    <row r="2658" spans="2:10" ht="13.35" customHeight="1">
      <c r="B2658" s="7" t="s">
        <v>3101</v>
      </c>
      <c r="C2658" s="19" t="str">
        <f>VLOOKUP($J2657,ASBVs!$A$2:$F$411,6,FALSE)</f>
        <v>201283</v>
      </c>
      <c r="D2658" s="20"/>
      <c r="E2658" s="20"/>
      <c r="F2658" s="7" t="s">
        <v>3102</v>
      </c>
      <c r="G2658" s="21">
        <f>VLOOKUP($J2657,ASBVs!$A$2:$G$411,7,FALSE)</f>
        <v>44686</v>
      </c>
      <c r="H2658" s="21"/>
      <c r="I2658" s="21"/>
      <c r="J2658" s="22"/>
    </row>
    <row r="2659" spans="2:10" ht="13.35" customHeight="1">
      <c r="B2659" s="8" t="s">
        <v>0</v>
      </c>
      <c r="C2659" s="9" t="s">
        <v>6</v>
      </c>
      <c r="D2659" s="9" t="s">
        <v>2667</v>
      </c>
      <c r="E2659" s="9" t="s">
        <v>2</v>
      </c>
      <c r="F2659" s="9" t="s">
        <v>1</v>
      </c>
      <c r="G2659" s="8" t="s">
        <v>3</v>
      </c>
      <c r="H2659" s="8" t="s">
        <v>4</v>
      </c>
      <c r="I2659" s="8" t="s">
        <v>5</v>
      </c>
      <c r="J2659" s="8" t="s">
        <v>7</v>
      </c>
    </row>
    <row r="2660" spans="2:10" ht="13.35" customHeight="1">
      <c r="B2660" s="10" t="str">
        <f>VLOOKUP($J2657,ASBVs!$A$2:$AE$411,9,FALSE)</f>
        <v>0.67</v>
      </c>
      <c r="C2660" s="10" t="str">
        <f>VLOOKUP($J2657,ASBVs!$A$2:$AE$411,11,FALSE)</f>
        <v>11.11</v>
      </c>
      <c r="D2660" s="10" t="str">
        <f>VLOOKUP($J2657,ASBVs!$A$2:$AE$411,13,FALSE)</f>
        <v>16.18</v>
      </c>
      <c r="E2660" s="10" t="str">
        <f>VLOOKUP($J2657,ASBVs!$A$2:$AE$411,17,FALSE)</f>
        <v>-0.18</v>
      </c>
      <c r="F2660" s="10" t="str">
        <f>VLOOKUP($J2657,ASBVs!$A$2:$AE$411,15,FALSE)</f>
        <v>1.51</v>
      </c>
      <c r="G2660" s="10" t="str">
        <f>VLOOKUP($J2657,ASBVs!$A$2:$AE$411,19,FALSE)</f>
        <v>2.78</v>
      </c>
      <c r="H2660" s="10" t="str">
        <f>VLOOKUP($J2657,ASBVs!$A$2:$AE$411,21,FALSE)</f>
        <v>0.00</v>
      </c>
      <c r="I2660" s="10" t="str">
        <f>VLOOKUP($J2657,ASBVs!$A$2:$AE$411,23,FALSE)</f>
        <v>0.04</v>
      </c>
      <c r="J2660" s="10" t="str">
        <f>VLOOKUP($J2657,ASBVs!$A$2:$AE$411,25,FALSE)</f>
        <v>1.99</v>
      </c>
    </row>
    <row r="2661" spans="2:10" ht="13.35" customHeight="1">
      <c r="B2661" s="10" t="str">
        <f>VLOOKUP($J2657,ASBVs!$A$2:$AB$411,10,FALSE)</f>
        <v>68</v>
      </c>
      <c r="C2661" s="10" t="str">
        <f>VLOOKUP($J2657,ASBVs!$A$2:$AB$411,12,FALSE)</f>
        <v>70</v>
      </c>
      <c r="D2661" s="10" t="str">
        <f>VLOOKUP($J2657,ASBVs!$A$2:$AB$411,14,FALSE)</f>
        <v>70</v>
      </c>
      <c r="E2661" s="10" t="str">
        <f>VLOOKUP($J2657,ASBVs!$A$2:$AB$411,18,FALSE)</f>
        <v>69</v>
      </c>
      <c r="F2661" s="10" t="str">
        <f>VLOOKUP($J2657,ASBVs!$A$2:$AB$411,16,FALSE)</f>
        <v>70</v>
      </c>
      <c r="G2661" s="10" t="str">
        <f>VLOOKUP($J2657,ASBVs!$A$2:$AB$411,20,FALSE)</f>
        <v>62</v>
      </c>
      <c r="H2661" s="10" t="str">
        <f>VLOOKUP($J2657,ASBVs!$A$2:$AB$411,22,FALSE)</f>
        <v>58</v>
      </c>
      <c r="I2661" s="10" t="str">
        <f>VLOOKUP($J2657,ASBVs!$A$2:$AB$411,24,FALSE)</f>
        <v>56</v>
      </c>
      <c r="J2661" s="10" t="str">
        <f>VLOOKUP($J2657,ASBVs!$A$2:$AB$411,26,FALSE)</f>
        <v>59</v>
      </c>
    </row>
    <row r="2662" spans="2:10" ht="13.35" customHeight="1">
      <c r="B2662" s="11" t="s">
        <v>3103</v>
      </c>
      <c r="C2662" s="11" t="s">
        <v>3091</v>
      </c>
      <c r="D2662" s="11" t="s">
        <v>3104</v>
      </c>
      <c r="E2662" s="23" t="s">
        <v>2623</v>
      </c>
      <c r="F2662" s="23"/>
      <c r="G2662" s="24" t="s">
        <v>3105</v>
      </c>
      <c r="H2662" s="25"/>
      <c r="I2662" s="23" t="s">
        <v>3106</v>
      </c>
      <c r="J2662" s="23"/>
    </row>
    <row r="2663" spans="2:10" ht="13.35" customHeight="1">
      <c r="B2663" s="10" t="str">
        <f>VLOOKUP($J2657,ASBVs!$A$2:$AE$411,29,FALSE)</f>
        <v>2</v>
      </c>
      <c r="C2663" s="10" t="str">
        <f>VLOOKUP($J2657,ASBVs!$A$2:$AE$411,30,FALSE)</f>
        <v>2</v>
      </c>
      <c r="D2663" s="10" t="str">
        <f>VLOOKUP($J2657,ASBVs!$A$2:$AE$411,31,FALSE)</f>
        <v>2</v>
      </c>
      <c r="E2663" s="26" t="str">
        <f>VLOOKUP($J2657,ASBVs!$A$2:$B$411,2,FALSE)</f>
        <v xml:space="preserve">Tradie </v>
      </c>
      <c r="F2663" s="26"/>
      <c r="G2663" s="27" t="str">
        <f>VLOOKUP($J2657,ASBVs!$A$2:$AB$411,27,FALSE)</f>
        <v>141.92</v>
      </c>
      <c r="H2663" s="25"/>
      <c r="I2663" s="27" t="str">
        <f>VLOOKUP($J2657,ASBVs!$A$2:$AB$411,28,FALSE)</f>
        <v>142.88</v>
      </c>
      <c r="J2663" s="25"/>
    </row>
    <row r="2664" spans="2:10" ht="13.35" customHeight="1">
      <c r="B2664" s="28" t="s">
        <v>3107</v>
      </c>
      <c r="C2664" s="28"/>
      <c r="D2664" s="28"/>
      <c r="E2664" s="28"/>
      <c r="F2664" s="28"/>
      <c r="G2664" s="28"/>
      <c r="H2664" s="28" t="s">
        <v>3108</v>
      </c>
      <c r="I2664" s="28"/>
      <c r="J2664" s="28"/>
    </row>
    <row r="2666" spans="2:10" ht="13.35" customHeight="1">
      <c r="B2666" s="3" t="s">
        <v>3099</v>
      </c>
      <c r="C2666" s="4"/>
      <c r="D2666" s="4" t="str">
        <f>VLOOKUP($J2666,ASBVs!$A$2:$D$411,4,FALSE)</f>
        <v>220161</v>
      </c>
      <c r="E2666" s="4"/>
      <c r="F2666" s="4" t="str">
        <f>VLOOKUP($J2666,ASBVs!$A$2:$H$411,8,FALSE)</f>
        <v>Twin</v>
      </c>
      <c r="G2666" s="29" t="str">
        <f>VLOOKUP($J2666,ASBVs!$A$2:$AF$411,32,FALSE)</f>
        <v xml:space="preserve"> </v>
      </c>
      <c r="H2666" s="30"/>
      <c r="I2666" s="5" t="s">
        <v>3100</v>
      </c>
      <c r="J2666" s="6">
        <v>297</v>
      </c>
    </row>
    <row r="2667" spans="2:10" ht="13.35" customHeight="1">
      <c r="B2667" s="7" t="s">
        <v>3101</v>
      </c>
      <c r="C2667" s="19" t="str">
        <f>VLOOKUP($J2666,ASBVs!$A$2:$F$411,6,FALSE)</f>
        <v>210751</v>
      </c>
      <c r="D2667" s="20"/>
      <c r="E2667" s="20"/>
      <c r="F2667" s="7" t="s">
        <v>3102</v>
      </c>
      <c r="G2667" s="21">
        <f>VLOOKUP($J2666,ASBVs!$A$2:$G$411,7,FALSE)</f>
        <v>44679</v>
      </c>
      <c r="H2667" s="21"/>
      <c r="I2667" s="21"/>
      <c r="J2667" s="22"/>
    </row>
    <row r="2668" spans="2:10" ht="13.35" customHeight="1">
      <c r="B2668" s="8" t="s">
        <v>0</v>
      </c>
      <c r="C2668" s="9" t="s">
        <v>6</v>
      </c>
      <c r="D2668" s="9" t="s">
        <v>2667</v>
      </c>
      <c r="E2668" s="9" t="s">
        <v>2</v>
      </c>
      <c r="F2668" s="9" t="s">
        <v>1</v>
      </c>
      <c r="G2668" s="8" t="s">
        <v>3</v>
      </c>
      <c r="H2668" s="8" t="s">
        <v>4</v>
      </c>
      <c r="I2668" s="8" t="s">
        <v>5</v>
      </c>
      <c r="J2668" s="8" t="s">
        <v>7</v>
      </c>
    </row>
    <row r="2669" spans="2:10" ht="13.35" customHeight="1">
      <c r="B2669" s="10" t="str">
        <f>VLOOKUP($J2666,ASBVs!$A$2:$AE$411,9,FALSE)</f>
        <v>0.62</v>
      </c>
      <c r="C2669" s="10" t="str">
        <f>VLOOKUP($J2666,ASBVs!$A$2:$AE$411,11,FALSE)</f>
        <v>10.73</v>
      </c>
      <c r="D2669" s="10" t="str">
        <f>VLOOKUP($J2666,ASBVs!$A$2:$AE$411,13,FALSE)</f>
        <v>15.53</v>
      </c>
      <c r="E2669" s="10" t="str">
        <f>VLOOKUP($J2666,ASBVs!$A$2:$AE$411,17,FALSE)</f>
        <v>0.35</v>
      </c>
      <c r="F2669" s="10" t="str">
        <f>VLOOKUP($J2666,ASBVs!$A$2:$AE$411,15,FALSE)</f>
        <v>2.61</v>
      </c>
      <c r="G2669" s="10" t="str">
        <f>VLOOKUP($J2666,ASBVs!$A$2:$AE$411,19,FALSE)</f>
        <v>2.89</v>
      </c>
      <c r="H2669" s="10" t="str">
        <f>VLOOKUP($J2666,ASBVs!$A$2:$AE$411,21,FALSE)</f>
        <v>-0.34</v>
      </c>
      <c r="I2669" s="10" t="str">
        <f>VLOOKUP($J2666,ASBVs!$A$2:$AE$411,23,FALSE)</f>
        <v>2.37</v>
      </c>
      <c r="J2669" s="10" t="str">
        <f>VLOOKUP($J2666,ASBVs!$A$2:$AE$411,25,FALSE)</f>
        <v>2.62</v>
      </c>
    </row>
    <row r="2670" spans="2:10" ht="13.35" customHeight="1">
      <c r="B2670" s="10" t="str">
        <f>VLOOKUP($J2666,ASBVs!$A$2:$AB$411,10,FALSE)</f>
        <v>60</v>
      </c>
      <c r="C2670" s="10" t="str">
        <f>VLOOKUP($J2666,ASBVs!$A$2:$AB$411,12,FALSE)</f>
        <v>63</v>
      </c>
      <c r="D2670" s="10" t="str">
        <f>VLOOKUP($J2666,ASBVs!$A$2:$AB$411,14,FALSE)</f>
        <v>64</v>
      </c>
      <c r="E2670" s="10" t="str">
        <f>VLOOKUP($J2666,ASBVs!$A$2:$AB$411,18,FALSE)</f>
        <v>64</v>
      </c>
      <c r="F2670" s="10" t="str">
        <f>VLOOKUP($J2666,ASBVs!$A$2:$AB$411,16,FALSE)</f>
        <v>67</v>
      </c>
      <c r="G2670" s="10" t="str">
        <f>VLOOKUP($J2666,ASBVs!$A$2:$AB$411,20,FALSE)</f>
        <v>54</v>
      </c>
      <c r="H2670" s="10" t="str">
        <f>VLOOKUP($J2666,ASBVs!$A$2:$AB$411,22,FALSE)</f>
        <v>45</v>
      </c>
      <c r="I2670" s="10" t="str">
        <f>VLOOKUP($J2666,ASBVs!$A$2:$AB$411,24,FALSE)</f>
        <v>45</v>
      </c>
      <c r="J2670" s="10" t="str">
        <f>VLOOKUP($J2666,ASBVs!$A$2:$AB$411,26,FALSE)</f>
        <v>50</v>
      </c>
    </row>
    <row r="2671" spans="2:10" ht="13.35" customHeight="1">
      <c r="B2671" s="11" t="s">
        <v>3103</v>
      </c>
      <c r="C2671" s="11" t="s">
        <v>3091</v>
      </c>
      <c r="D2671" s="11" t="s">
        <v>3104</v>
      </c>
      <c r="E2671" s="23" t="s">
        <v>2623</v>
      </c>
      <c r="F2671" s="23"/>
      <c r="G2671" s="24" t="s">
        <v>3105</v>
      </c>
      <c r="H2671" s="25"/>
      <c r="I2671" s="23" t="s">
        <v>3106</v>
      </c>
      <c r="J2671" s="23"/>
    </row>
    <row r="2672" spans="2:10" ht="13.35" customHeight="1">
      <c r="B2672" s="10" t="str">
        <f>VLOOKUP($J2666,ASBVs!$A$2:$AE$411,29,FALSE)</f>
        <v>2</v>
      </c>
      <c r="C2672" s="10" t="str">
        <f>VLOOKUP($J2666,ASBVs!$A$2:$AE$411,30,FALSE)</f>
        <v>1</v>
      </c>
      <c r="D2672" s="10" t="str">
        <f>VLOOKUP($J2666,ASBVs!$A$2:$AE$411,31,FALSE)</f>
        <v>1</v>
      </c>
      <c r="E2672" s="26" t="str">
        <f>VLOOKUP($J2666,ASBVs!$A$2:$B$411,2,FALSE)</f>
        <v xml:space="preserve">Tradie </v>
      </c>
      <c r="F2672" s="26"/>
      <c r="G2672" s="27" t="str">
        <f>VLOOKUP($J2666,ASBVs!$A$2:$AB$411,27,FALSE)</f>
        <v>137.87</v>
      </c>
      <c r="H2672" s="25"/>
      <c r="I2672" s="27" t="str">
        <f>VLOOKUP($J2666,ASBVs!$A$2:$AB$411,28,FALSE)</f>
        <v>142.61</v>
      </c>
      <c r="J2672" s="25"/>
    </row>
    <row r="2673" spans="2:10" ht="13.35" customHeight="1">
      <c r="B2673" s="28" t="s">
        <v>3107</v>
      </c>
      <c r="C2673" s="28"/>
      <c r="D2673" s="28"/>
      <c r="E2673" s="28"/>
      <c r="F2673" s="28"/>
      <c r="G2673" s="28"/>
      <c r="H2673" s="28" t="s">
        <v>3108</v>
      </c>
      <c r="I2673" s="28"/>
      <c r="J2673" s="28"/>
    </row>
    <row r="2675" spans="2:10" ht="13.35" customHeight="1">
      <c r="B2675" s="3" t="s">
        <v>3099</v>
      </c>
      <c r="C2675" s="4"/>
      <c r="D2675" s="4" t="str">
        <f>VLOOKUP($J2675,ASBVs!$A$2:$D$411,4,FALSE)</f>
        <v>220954</v>
      </c>
      <c r="E2675" s="4"/>
      <c r="F2675" s="4" t="str">
        <f>VLOOKUP($J2675,ASBVs!$A$2:$H$411,8,FALSE)</f>
        <v>Single</v>
      </c>
      <c r="G2675" s="29"/>
      <c r="H2675" s="30"/>
      <c r="I2675" s="5" t="s">
        <v>3100</v>
      </c>
      <c r="J2675" s="6">
        <v>298</v>
      </c>
    </row>
    <row r="2676" spans="2:10" ht="13.35" customHeight="1">
      <c r="B2676" s="7" t="s">
        <v>3101</v>
      </c>
      <c r="C2676" s="19" t="str">
        <f>VLOOKUP($J2675,ASBVs!$A$2:$F$411,6,FALSE)</f>
        <v>210890</v>
      </c>
      <c r="D2676" s="20"/>
      <c r="E2676" s="20"/>
      <c r="F2676" s="7" t="s">
        <v>3102</v>
      </c>
      <c r="G2676" s="21">
        <f>VLOOKUP($J2675,ASBVs!$A$2:$G$411,7,FALSE)</f>
        <v>44692</v>
      </c>
      <c r="H2676" s="21"/>
      <c r="I2676" s="21"/>
      <c r="J2676" s="22"/>
    </row>
    <row r="2677" spans="2:10" ht="13.35" customHeight="1">
      <c r="B2677" s="8" t="s">
        <v>0</v>
      </c>
      <c r="C2677" s="9" t="s">
        <v>6</v>
      </c>
      <c r="D2677" s="9" t="s">
        <v>2667</v>
      </c>
      <c r="E2677" s="9" t="s">
        <v>2</v>
      </c>
      <c r="F2677" s="9" t="s">
        <v>1</v>
      </c>
      <c r="G2677" s="8" t="s">
        <v>3</v>
      </c>
      <c r="H2677" s="8" t="s">
        <v>4</v>
      </c>
      <c r="I2677" s="8" t="s">
        <v>5</v>
      </c>
      <c r="J2677" s="8" t="s">
        <v>7</v>
      </c>
    </row>
    <row r="2678" spans="2:10" ht="13.35" customHeight="1">
      <c r="B2678" s="10" t="str">
        <f>VLOOKUP($J2675,ASBVs!$A$2:$AE$411,9,FALSE)</f>
        <v>0.42</v>
      </c>
      <c r="C2678" s="10" t="str">
        <f>VLOOKUP($J2675,ASBVs!$A$2:$AE$411,11,FALSE)</f>
        <v>9.06</v>
      </c>
      <c r="D2678" s="10" t="str">
        <f>VLOOKUP($J2675,ASBVs!$A$2:$AE$411,13,FALSE)</f>
        <v>12.95</v>
      </c>
      <c r="E2678" s="10" t="str">
        <f>VLOOKUP($J2675,ASBVs!$A$2:$AE$411,17,FALSE)</f>
        <v>0.01</v>
      </c>
      <c r="F2678" s="10" t="str">
        <f>VLOOKUP($J2675,ASBVs!$A$2:$AE$411,15,FALSE)</f>
        <v>3.07</v>
      </c>
      <c r="G2678" s="10" t="str">
        <f>VLOOKUP($J2675,ASBVs!$A$2:$AE$411,19,FALSE)</f>
        <v>3.21</v>
      </c>
      <c r="H2678" s="10" t="str">
        <f>VLOOKUP($J2675,ASBVs!$A$2:$AE$411,21,FALSE)</f>
        <v>-0.48</v>
      </c>
      <c r="I2678" s="10" t="str">
        <f>VLOOKUP($J2675,ASBVs!$A$2:$AE$411,23,FALSE)</f>
        <v>1.84</v>
      </c>
      <c r="J2678" s="10" t="str">
        <f>VLOOKUP($J2675,ASBVs!$A$2:$AE$411,25,FALSE)</f>
        <v>2.44</v>
      </c>
    </row>
    <row r="2679" spans="2:10" ht="13.35" customHeight="1">
      <c r="B2679" s="10" t="str">
        <f>VLOOKUP($J2675,ASBVs!$A$2:$AB$411,10,FALSE)</f>
        <v>60</v>
      </c>
      <c r="C2679" s="10" t="str">
        <f>VLOOKUP($J2675,ASBVs!$A$2:$AB$411,12,FALSE)</f>
        <v>64</v>
      </c>
      <c r="D2679" s="10" t="str">
        <f>VLOOKUP($J2675,ASBVs!$A$2:$AB$411,14,FALSE)</f>
        <v>64</v>
      </c>
      <c r="E2679" s="10" t="str">
        <f>VLOOKUP($J2675,ASBVs!$A$2:$AB$411,18,FALSE)</f>
        <v>65</v>
      </c>
      <c r="F2679" s="10" t="str">
        <f>VLOOKUP($J2675,ASBVs!$A$2:$AB$411,16,FALSE)</f>
        <v>67</v>
      </c>
      <c r="G2679" s="10" t="str">
        <f>VLOOKUP($J2675,ASBVs!$A$2:$AB$411,20,FALSE)</f>
        <v>55</v>
      </c>
      <c r="H2679" s="10" t="str">
        <f>VLOOKUP($J2675,ASBVs!$A$2:$AB$411,22,FALSE)</f>
        <v>44</v>
      </c>
      <c r="I2679" s="10" t="str">
        <f>VLOOKUP($J2675,ASBVs!$A$2:$AB$411,24,FALSE)</f>
        <v>44</v>
      </c>
      <c r="J2679" s="10" t="str">
        <f>VLOOKUP($J2675,ASBVs!$A$2:$AB$411,26,FALSE)</f>
        <v>50</v>
      </c>
    </row>
    <row r="2680" spans="2:10" ht="13.35" customHeight="1">
      <c r="B2680" s="11" t="s">
        <v>3103</v>
      </c>
      <c r="C2680" s="11" t="s">
        <v>3091</v>
      </c>
      <c r="D2680" s="11" t="s">
        <v>3104</v>
      </c>
      <c r="E2680" s="23" t="s">
        <v>2623</v>
      </c>
      <c r="F2680" s="23"/>
      <c r="G2680" s="24" t="s">
        <v>3105</v>
      </c>
      <c r="H2680" s="25"/>
      <c r="I2680" s="23" t="s">
        <v>3106</v>
      </c>
      <c r="J2680" s="23"/>
    </row>
    <row r="2681" spans="2:10" ht="13.35" customHeight="1">
      <c r="B2681" s="10" t="str">
        <f>VLOOKUP($J2675,ASBVs!$A$2:$AE$411,29,FALSE)</f>
        <v>2</v>
      </c>
      <c r="C2681" s="10" t="str">
        <f>VLOOKUP($J2675,ASBVs!$A$2:$AE$411,30,FALSE)</f>
        <v>2</v>
      </c>
      <c r="D2681" s="10" t="str">
        <f>VLOOKUP($J2675,ASBVs!$A$2:$AE$411,31,FALSE)</f>
        <v>2</v>
      </c>
      <c r="E2681" s="26" t="str">
        <f>VLOOKUP($J2675,ASBVs!$A$2:$B$411,2,FALSE)</f>
        <v xml:space="preserve">Tradie </v>
      </c>
      <c r="F2681" s="26"/>
      <c r="G2681" s="27" t="str">
        <f>VLOOKUP($J2675,ASBVs!$A$2:$AB$411,27,FALSE)</f>
        <v>136.38</v>
      </c>
      <c r="H2681" s="25"/>
      <c r="I2681" s="27" t="str">
        <f>VLOOKUP($J2675,ASBVs!$A$2:$AB$411,28,FALSE)</f>
        <v>142.51</v>
      </c>
      <c r="J2681" s="25"/>
    </row>
    <row r="2682" spans="2:10" ht="13.35" customHeight="1">
      <c r="B2682" s="28" t="s">
        <v>3107</v>
      </c>
      <c r="C2682" s="28"/>
      <c r="D2682" s="28"/>
      <c r="E2682" s="28"/>
      <c r="F2682" s="28"/>
      <c r="G2682" s="28"/>
      <c r="H2682" s="28" t="s">
        <v>3108</v>
      </c>
      <c r="I2682" s="28"/>
      <c r="J2682" s="28"/>
    </row>
    <row r="2684" spans="2:10" ht="13.35" customHeight="1">
      <c r="B2684" s="3" t="s">
        <v>3099</v>
      </c>
      <c r="C2684" s="4"/>
      <c r="D2684" s="4" t="str">
        <f>VLOOKUP($J2684,ASBVs!$A$2:$D$411,4,FALSE)</f>
        <v>220626</v>
      </c>
      <c r="E2684" s="4"/>
      <c r="F2684" s="4" t="str">
        <f>VLOOKUP($J2684,ASBVs!$A$2:$H$411,8,FALSE)</f>
        <v>Twin</v>
      </c>
      <c r="G2684" s="29" t="str">
        <f>VLOOKUP($J2684,ASBVs!$A$2:$AF$411,32,FALSE)</f>
        <v xml:space="preserve"> </v>
      </c>
      <c r="H2684" s="30"/>
      <c r="I2684" s="5" t="s">
        <v>3100</v>
      </c>
      <c r="J2684" s="6">
        <v>299</v>
      </c>
    </row>
    <row r="2685" spans="2:10" ht="13.35" customHeight="1">
      <c r="B2685" s="7" t="s">
        <v>3101</v>
      </c>
      <c r="C2685" s="19" t="str">
        <f>VLOOKUP($J2684,ASBVs!$A$2:$F$411,6,FALSE)</f>
        <v>210751</v>
      </c>
      <c r="D2685" s="20"/>
      <c r="E2685" s="20"/>
      <c r="F2685" s="7" t="s">
        <v>3102</v>
      </c>
      <c r="G2685" s="21">
        <f>VLOOKUP($J2684,ASBVs!$A$2:$G$411,7,FALSE)</f>
        <v>44683</v>
      </c>
      <c r="H2685" s="21"/>
      <c r="I2685" s="21"/>
      <c r="J2685" s="22"/>
    </row>
    <row r="2686" spans="2:10" ht="13.35" customHeight="1">
      <c r="B2686" s="8" t="s">
        <v>0</v>
      </c>
      <c r="C2686" s="9" t="s">
        <v>6</v>
      </c>
      <c r="D2686" s="9" t="s">
        <v>2667</v>
      </c>
      <c r="E2686" s="9" t="s">
        <v>2</v>
      </c>
      <c r="F2686" s="9" t="s">
        <v>1</v>
      </c>
      <c r="G2686" s="8" t="s">
        <v>3</v>
      </c>
      <c r="H2686" s="8" t="s">
        <v>4</v>
      </c>
      <c r="I2686" s="8" t="s">
        <v>5</v>
      </c>
      <c r="J2686" s="8" t="s">
        <v>7</v>
      </c>
    </row>
    <row r="2687" spans="2:10" ht="13.35" customHeight="1">
      <c r="B2687" s="10" t="str">
        <f>VLOOKUP($J2684,ASBVs!$A$2:$AE$411,9,FALSE)</f>
        <v>0.40</v>
      </c>
      <c r="C2687" s="10" t="str">
        <f>VLOOKUP($J2684,ASBVs!$A$2:$AE$411,11,FALSE)</f>
        <v>10.30</v>
      </c>
      <c r="D2687" s="10" t="str">
        <f>VLOOKUP($J2684,ASBVs!$A$2:$AE$411,13,FALSE)</f>
        <v>14.69</v>
      </c>
      <c r="E2687" s="10" t="str">
        <f>VLOOKUP($J2684,ASBVs!$A$2:$AE$411,17,FALSE)</f>
        <v>0.21</v>
      </c>
      <c r="F2687" s="10" t="str">
        <f>VLOOKUP($J2684,ASBVs!$A$2:$AE$411,15,FALSE)</f>
        <v>2.49</v>
      </c>
      <c r="G2687" s="10" t="str">
        <f>VLOOKUP($J2684,ASBVs!$A$2:$AE$411,19,FALSE)</f>
        <v>2.69</v>
      </c>
      <c r="H2687" s="10" t="str">
        <f>VLOOKUP($J2684,ASBVs!$A$2:$AE$411,21,FALSE)</f>
        <v>-0.22</v>
      </c>
      <c r="I2687" s="10" t="str">
        <f>VLOOKUP($J2684,ASBVs!$A$2:$AE$411,23,FALSE)</f>
        <v>2.79</v>
      </c>
      <c r="J2687" s="10" t="str">
        <f>VLOOKUP($J2684,ASBVs!$A$2:$AE$411,25,FALSE)</f>
        <v>2.45</v>
      </c>
    </row>
    <row r="2688" spans="2:10" ht="13.35" customHeight="1">
      <c r="B2688" s="10" t="str">
        <f>VLOOKUP($J2684,ASBVs!$A$2:$AB$411,10,FALSE)</f>
        <v>61</v>
      </c>
      <c r="C2688" s="10" t="str">
        <f>VLOOKUP($J2684,ASBVs!$A$2:$AB$411,12,FALSE)</f>
        <v>64</v>
      </c>
      <c r="D2688" s="10" t="str">
        <f>VLOOKUP($J2684,ASBVs!$A$2:$AB$411,14,FALSE)</f>
        <v>64</v>
      </c>
      <c r="E2688" s="10" t="str">
        <f>VLOOKUP($J2684,ASBVs!$A$2:$AB$411,18,FALSE)</f>
        <v>65</v>
      </c>
      <c r="F2688" s="10" t="str">
        <f>VLOOKUP($J2684,ASBVs!$A$2:$AB$411,16,FALSE)</f>
        <v>67</v>
      </c>
      <c r="G2688" s="10" t="str">
        <f>VLOOKUP($J2684,ASBVs!$A$2:$AB$411,20,FALSE)</f>
        <v>54</v>
      </c>
      <c r="H2688" s="10" t="str">
        <f>VLOOKUP($J2684,ASBVs!$A$2:$AB$411,22,FALSE)</f>
        <v>47</v>
      </c>
      <c r="I2688" s="10" t="str">
        <f>VLOOKUP($J2684,ASBVs!$A$2:$AB$411,24,FALSE)</f>
        <v>46</v>
      </c>
      <c r="J2688" s="10" t="str">
        <f>VLOOKUP($J2684,ASBVs!$A$2:$AB$411,26,FALSE)</f>
        <v>51</v>
      </c>
    </row>
    <row r="2689" spans="2:10" ht="13.35" customHeight="1">
      <c r="B2689" s="11" t="s">
        <v>3103</v>
      </c>
      <c r="C2689" s="11" t="s">
        <v>3091</v>
      </c>
      <c r="D2689" s="11" t="s">
        <v>3104</v>
      </c>
      <c r="E2689" s="23" t="s">
        <v>2623</v>
      </c>
      <c r="F2689" s="23"/>
      <c r="G2689" s="24" t="s">
        <v>3105</v>
      </c>
      <c r="H2689" s="25"/>
      <c r="I2689" s="23" t="s">
        <v>3106</v>
      </c>
      <c r="J2689" s="23"/>
    </row>
    <row r="2690" spans="2:10" ht="13.35" customHeight="1">
      <c r="B2690" s="10" t="str">
        <f>VLOOKUP($J2684,ASBVs!$A$2:$AE$411,29,FALSE)</f>
        <v>2</v>
      </c>
      <c r="C2690" s="10" t="str">
        <f>VLOOKUP($J2684,ASBVs!$A$2:$AE$411,30,FALSE)</f>
        <v>2</v>
      </c>
      <c r="D2690" s="10" t="str">
        <f>VLOOKUP($J2684,ASBVs!$A$2:$AE$411,31,FALSE)</f>
        <v>2</v>
      </c>
      <c r="E2690" s="26" t="str">
        <f>VLOOKUP($J2684,ASBVs!$A$2:$B$411,2,FALSE)</f>
        <v xml:space="preserve">Tradie </v>
      </c>
      <c r="F2690" s="26"/>
      <c r="G2690" s="27" t="str">
        <f>VLOOKUP($J2684,ASBVs!$A$2:$AB$411,27,FALSE)</f>
        <v>138.98</v>
      </c>
      <c r="H2690" s="25"/>
      <c r="I2690" s="27" t="str">
        <f>VLOOKUP($J2684,ASBVs!$A$2:$AB$411,28,FALSE)</f>
        <v>142.40</v>
      </c>
      <c r="J2690" s="25"/>
    </row>
    <row r="2691" spans="2:10" ht="13.35" customHeight="1">
      <c r="B2691" s="28" t="s">
        <v>3107</v>
      </c>
      <c r="C2691" s="28"/>
      <c r="D2691" s="28"/>
      <c r="E2691" s="28"/>
      <c r="F2691" s="28"/>
      <c r="G2691" s="28"/>
      <c r="H2691" s="28" t="s">
        <v>3108</v>
      </c>
      <c r="I2691" s="28"/>
      <c r="J2691" s="28"/>
    </row>
    <row r="2693" spans="2:10" ht="13.35" customHeight="1">
      <c r="B2693" s="3" t="s">
        <v>3099</v>
      </c>
      <c r="C2693" s="4"/>
      <c r="D2693" s="4" t="str">
        <f>VLOOKUP($J2693,ASBVs!$A$2:$D$411,4,FALSE)</f>
        <v>220643</v>
      </c>
      <c r="E2693" s="4"/>
      <c r="F2693" s="4" t="str">
        <f>VLOOKUP($J2693,ASBVs!$A$2:$H$411,8,FALSE)</f>
        <v>Twin</v>
      </c>
      <c r="G2693" s="29" t="str">
        <f>VLOOKUP($J2693,ASBVs!$A$2:$AF$411,32,FALSE)</f>
        <v xml:space="preserve"> </v>
      </c>
      <c r="H2693" s="30"/>
      <c r="I2693" s="5" t="s">
        <v>3100</v>
      </c>
      <c r="J2693" s="6">
        <v>300</v>
      </c>
    </row>
    <row r="2694" spans="2:10" ht="13.35" customHeight="1">
      <c r="B2694" s="7" t="s">
        <v>3101</v>
      </c>
      <c r="C2694" s="19" t="str">
        <f>VLOOKUP($J2693,ASBVs!$A$2:$F$411,6,FALSE)</f>
        <v>210715</v>
      </c>
      <c r="D2694" s="20"/>
      <c r="E2694" s="20"/>
      <c r="F2694" s="7" t="s">
        <v>3102</v>
      </c>
      <c r="G2694" s="21">
        <f>VLOOKUP($J2693,ASBVs!$A$2:$G$411,7,FALSE)</f>
        <v>44684</v>
      </c>
      <c r="H2694" s="21"/>
      <c r="I2694" s="21"/>
      <c r="J2694" s="22"/>
    </row>
    <row r="2695" spans="2:10" ht="13.35" customHeight="1">
      <c r="B2695" s="8" t="s">
        <v>0</v>
      </c>
      <c r="C2695" s="9" t="s">
        <v>6</v>
      </c>
      <c r="D2695" s="9" t="s">
        <v>2667</v>
      </c>
      <c r="E2695" s="9" t="s">
        <v>2</v>
      </c>
      <c r="F2695" s="9" t="s">
        <v>1</v>
      </c>
      <c r="G2695" s="8" t="s">
        <v>3</v>
      </c>
      <c r="H2695" s="8" t="s">
        <v>4</v>
      </c>
      <c r="I2695" s="8" t="s">
        <v>5</v>
      </c>
      <c r="J2695" s="8" t="s">
        <v>7</v>
      </c>
    </row>
    <row r="2696" spans="2:10" ht="13.35" customHeight="1">
      <c r="B2696" s="10" t="str">
        <f>VLOOKUP($J2693,ASBVs!$A$2:$AE$411,9,FALSE)</f>
        <v>0.56</v>
      </c>
      <c r="C2696" s="10" t="str">
        <f>VLOOKUP($J2693,ASBVs!$A$2:$AE$411,11,FALSE)</f>
        <v>8.77</v>
      </c>
      <c r="D2696" s="10" t="str">
        <f>VLOOKUP($J2693,ASBVs!$A$2:$AE$411,13,FALSE)</f>
        <v>13.13</v>
      </c>
      <c r="E2696" s="10" t="str">
        <f>VLOOKUP($J2693,ASBVs!$A$2:$AE$411,17,FALSE)</f>
        <v>0.47</v>
      </c>
      <c r="F2696" s="10" t="str">
        <f>VLOOKUP($J2693,ASBVs!$A$2:$AE$411,15,FALSE)</f>
        <v>3.15</v>
      </c>
      <c r="G2696" s="10" t="str">
        <f>VLOOKUP($J2693,ASBVs!$A$2:$AE$411,19,FALSE)</f>
        <v>2.41</v>
      </c>
      <c r="H2696" s="10" t="str">
        <f>VLOOKUP($J2693,ASBVs!$A$2:$AE$411,21,FALSE)</f>
        <v>-0.23</v>
      </c>
      <c r="I2696" s="10" t="str">
        <f>VLOOKUP($J2693,ASBVs!$A$2:$AE$411,23,FALSE)</f>
        <v>0.42</v>
      </c>
      <c r="J2696" s="10" t="str">
        <f>VLOOKUP($J2693,ASBVs!$A$2:$AE$411,25,FALSE)</f>
        <v>2.51</v>
      </c>
    </row>
    <row r="2697" spans="2:10" ht="13.35" customHeight="1">
      <c r="B2697" s="10" t="str">
        <f>VLOOKUP($J2693,ASBVs!$A$2:$AB$411,10,FALSE)</f>
        <v>60</v>
      </c>
      <c r="C2697" s="10" t="str">
        <f>VLOOKUP($J2693,ASBVs!$A$2:$AB$411,12,FALSE)</f>
        <v>65</v>
      </c>
      <c r="D2697" s="10" t="str">
        <f>VLOOKUP($J2693,ASBVs!$A$2:$AB$411,14,FALSE)</f>
        <v>66</v>
      </c>
      <c r="E2697" s="10" t="str">
        <f>VLOOKUP($J2693,ASBVs!$A$2:$AB$411,18,FALSE)</f>
        <v>66</v>
      </c>
      <c r="F2697" s="10" t="str">
        <f>VLOOKUP($J2693,ASBVs!$A$2:$AB$411,16,FALSE)</f>
        <v>68</v>
      </c>
      <c r="G2697" s="10" t="str">
        <f>VLOOKUP($J2693,ASBVs!$A$2:$AB$411,20,FALSE)</f>
        <v>56</v>
      </c>
      <c r="H2697" s="10" t="str">
        <f>VLOOKUP($J2693,ASBVs!$A$2:$AB$411,22,FALSE)</f>
        <v>42</v>
      </c>
      <c r="I2697" s="10" t="str">
        <f>VLOOKUP($J2693,ASBVs!$A$2:$AB$411,24,FALSE)</f>
        <v>41</v>
      </c>
      <c r="J2697" s="10" t="str">
        <f>VLOOKUP($J2693,ASBVs!$A$2:$AB$411,26,FALSE)</f>
        <v>51</v>
      </c>
    </row>
    <row r="2698" spans="2:10" ht="13.35" customHeight="1">
      <c r="B2698" s="11" t="s">
        <v>3103</v>
      </c>
      <c r="C2698" s="11" t="s">
        <v>3091</v>
      </c>
      <c r="D2698" s="11" t="s">
        <v>3104</v>
      </c>
      <c r="E2698" s="23" t="s">
        <v>2623</v>
      </c>
      <c r="F2698" s="23"/>
      <c r="G2698" s="24" t="s">
        <v>3105</v>
      </c>
      <c r="H2698" s="25"/>
      <c r="I2698" s="23" t="s">
        <v>3106</v>
      </c>
      <c r="J2698" s="23"/>
    </row>
    <row r="2699" spans="2:10" ht="13.35" customHeight="1">
      <c r="B2699" s="10" t="str">
        <f>VLOOKUP($J2693,ASBVs!$A$2:$AE$411,29,FALSE)</f>
        <v>2</v>
      </c>
      <c r="C2699" s="10" t="str">
        <f>VLOOKUP($J2693,ASBVs!$A$2:$AE$411,30,FALSE)</f>
        <v>2</v>
      </c>
      <c r="D2699" s="10" t="str">
        <f>VLOOKUP($J2693,ASBVs!$A$2:$AE$411,31,FALSE)</f>
        <v>3</v>
      </c>
      <c r="E2699" s="26" t="str">
        <f>VLOOKUP($J2693,ASBVs!$A$2:$B$411,2,FALSE)</f>
        <v xml:space="preserve">Tradie </v>
      </c>
      <c r="F2699" s="26"/>
      <c r="G2699" s="27" t="str">
        <f>VLOOKUP($J2693,ASBVs!$A$2:$AB$411,27,FALSE)</f>
        <v>138.69</v>
      </c>
      <c r="H2699" s="25"/>
      <c r="I2699" s="27" t="str">
        <f>VLOOKUP($J2693,ASBVs!$A$2:$AB$411,28,FALSE)</f>
        <v>142.04</v>
      </c>
      <c r="J2699" s="25"/>
    </row>
    <row r="2700" spans="2:10" ht="13.35" customHeight="1">
      <c r="B2700" s="28" t="s">
        <v>3107</v>
      </c>
      <c r="C2700" s="28"/>
      <c r="D2700" s="28"/>
      <c r="E2700" s="28"/>
      <c r="F2700" s="28"/>
      <c r="G2700" s="28"/>
      <c r="H2700" s="28" t="s">
        <v>3108</v>
      </c>
      <c r="I2700" s="28"/>
      <c r="J2700" s="28"/>
    </row>
    <row r="2702" spans="2:10" ht="13.35" customHeight="1">
      <c r="B2702" s="3" t="s">
        <v>3099</v>
      </c>
      <c r="C2702" s="4"/>
      <c r="D2702" s="4" t="str">
        <f>VLOOKUP($J2702,ASBVs!$A$2:$D$411,4,FALSE)</f>
        <v>220624</v>
      </c>
      <c r="E2702" s="4"/>
      <c r="F2702" s="4" t="str">
        <f>VLOOKUP($J2702,ASBVs!$A$2:$H$411,8,FALSE)</f>
        <v>Twin</v>
      </c>
      <c r="G2702" s="29"/>
      <c r="H2702" s="30"/>
      <c r="I2702" s="5" t="s">
        <v>3100</v>
      </c>
      <c r="J2702" s="6">
        <v>301</v>
      </c>
    </row>
    <row r="2703" spans="2:10" ht="13.35" customHeight="1">
      <c r="B2703" s="7" t="s">
        <v>3101</v>
      </c>
      <c r="C2703" s="19" t="str">
        <f>VLOOKUP($J2702,ASBVs!$A$2:$F$411,6,FALSE)</f>
        <v>210890</v>
      </c>
      <c r="D2703" s="20"/>
      <c r="E2703" s="20"/>
      <c r="F2703" s="7" t="s">
        <v>3102</v>
      </c>
      <c r="G2703" s="21">
        <f>VLOOKUP($J2702,ASBVs!$A$2:$G$411,7,FALSE)</f>
        <v>44683</v>
      </c>
      <c r="H2703" s="21"/>
      <c r="I2703" s="21"/>
      <c r="J2703" s="22"/>
    </row>
    <row r="2704" spans="2:10" ht="13.35" customHeight="1">
      <c r="B2704" s="8" t="s">
        <v>0</v>
      </c>
      <c r="C2704" s="9" t="s">
        <v>6</v>
      </c>
      <c r="D2704" s="9" t="s">
        <v>2667</v>
      </c>
      <c r="E2704" s="9" t="s">
        <v>2</v>
      </c>
      <c r="F2704" s="9" t="s">
        <v>1</v>
      </c>
      <c r="G2704" s="8" t="s">
        <v>3</v>
      </c>
      <c r="H2704" s="8" t="s">
        <v>4</v>
      </c>
      <c r="I2704" s="8" t="s">
        <v>5</v>
      </c>
      <c r="J2704" s="8" t="s">
        <v>7</v>
      </c>
    </row>
    <row r="2705" spans="2:10" ht="13.35" customHeight="1">
      <c r="B2705" s="10" t="str">
        <f>VLOOKUP($J2702,ASBVs!$A$2:$AE$411,9,FALSE)</f>
        <v>0.33</v>
      </c>
      <c r="C2705" s="10" t="str">
        <f>VLOOKUP($J2702,ASBVs!$A$2:$AE$411,11,FALSE)</f>
        <v>8.81</v>
      </c>
      <c r="D2705" s="10" t="str">
        <f>VLOOKUP($J2702,ASBVs!$A$2:$AE$411,13,FALSE)</f>
        <v>13.43</v>
      </c>
      <c r="E2705" s="10" t="str">
        <f>VLOOKUP($J2702,ASBVs!$A$2:$AE$411,17,FALSE)</f>
        <v>-0.59</v>
      </c>
      <c r="F2705" s="10" t="str">
        <f>VLOOKUP($J2702,ASBVs!$A$2:$AE$411,15,FALSE)</f>
        <v>2.47</v>
      </c>
      <c r="G2705" s="10" t="str">
        <f>VLOOKUP($J2702,ASBVs!$A$2:$AE$411,19,FALSE)</f>
        <v>3.74</v>
      </c>
      <c r="H2705" s="10" t="str">
        <f>VLOOKUP($J2702,ASBVs!$A$2:$AE$411,21,FALSE)</f>
        <v>-0.55</v>
      </c>
      <c r="I2705" s="10" t="str">
        <f>VLOOKUP($J2702,ASBVs!$A$2:$AE$411,23,FALSE)</f>
        <v>3.73</v>
      </c>
      <c r="J2705" s="10" t="str">
        <f>VLOOKUP($J2702,ASBVs!$A$2:$AE$411,25,FALSE)</f>
        <v>2.13</v>
      </c>
    </row>
    <row r="2706" spans="2:10" ht="13.35" customHeight="1">
      <c r="B2706" s="10" t="str">
        <f>VLOOKUP($J2702,ASBVs!$A$2:$AB$411,10,FALSE)</f>
        <v>64</v>
      </c>
      <c r="C2706" s="10" t="str">
        <f>VLOOKUP($J2702,ASBVs!$A$2:$AB$411,12,FALSE)</f>
        <v>67</v>
      </c>
      <c r="D2706" s="10" t="str">
        <f>VLOOKUP($J2702,ASBVs!$A$2:$AB$411,14,FALSE)</f>
        <v>66</v>
      </c>
      <c r="E2706" s="10" t="str">
        <f>VLOOKUP($J2702,ASBVs!$A$2:$AB$411,18,FALSE)</f>
        <v>66</v>
      </c>
      <c r="F2706" s="10" t="str">
        <f>VLOOKUP($J2702,ASBVs!$A$2:$AB$411,16,FALSE)</f>
        <v>68</v>
      </c>
      <c r="G2706" s="10" t="str">
        <f>VLOOKUP($J2702,ASBVs!$A$2:$AB$411,20,FALSE)</f>
        <v>58</v>
      </c>
      <c r="H2706" s="10" t="str">
        <f>VLOOKUP($J2702,ASBVs!$A$2:$AB$411,22,FALSE)</f>
        <v>52</v>
      </c>
      <c r="I2706" s="10" t="str">
        <f>VLOOKUP($J2702,ASBVs!$A$2:$AB$411,24,FALSE)</f>
        <v>51</v>
      </c>
      <c r="J2706" s="10" t="str">
        <f>VLOOKUP($J2702,ASBVs!$A$2:$AB$411,26,FALSE)</f>
        <v>55</v>
      </c>
    </row>
    <row r="2707" spans="2:10" ht="13.35" customHeight="1">
      <c r="B2707" s="11" t="s">
        <v>3103</v>
      </c>
      <c r="C2707" s="11" t="s">
        <v>3091</v>
      </c>
      <c r="D2707" s="11" t="s">
        <v>3104</v>
      </c>
      <c r="E2707" s="23" t="s">
        <v>2623</v>
      </c>
      <c r="F2707" s="23"/>
      <c r="G2707" s="24" t="s">
        <v>3105</v>
      </c>
      <c r="H2707" s="25"/>
      <c r="I2707" s="23" t="s">
        <v>3106</v>
      </c>
      <c r="J2707" s="23"/>
    </row>
    <row r="2708" spans="2:10" ht="13.35" customHeight="1">
      <c r="B2708" s="10" t="str">
        <f>VLOOKUP($J2702,ASBVs!$A$2:$AE$411,29,FALSE)</f>
        <v>2</v>
      </c>
      <c r="C2708" s="10" t="str">
        <f>VLOOKUP($J2702,ASBVs!$A$2:$AE$411,30,FALSE)</f>
        <v>1</v>
      </c>
      <c r="D2708" s="10" t="str">
        <f>VLOOKUP($J2702,ASBVs!$A$2:$AE$411,31,FALSE)</f>
        <v>1</v>
      </c>
      <c r="E2708" s="26" t="str">
        <f>VLOOKUP($J2702,ASBVs!$A$2:$B$411,2,FALSE)</f>
        <v xml:space="preserve">Tradie </v>
      </c>
      <c r="F2708" s="26"/>
      <c r="G2708" s="27" t="str">
        <f>VLOOKUP($J2702,ASBVs!$A$2:$AB$411,27,FALSE)</f>
        <v>134.99</v>
      </c>
      <c r="H2708" s="25"/>
      <c r="I2708" s="27" t="str">
        <f>VLOOKUP($J2702,ASBVs!$A$2:$AB$411,28,FALSE)</f>
        <v>141.93</v>
      </c>
      <c r="J2708" s="25"/>
    </row>
    <row r="2709" spans="2:10" ht="13.35" customHeight="1">
      <c r="B2709" s="28" t="s">
        <v>3107</v>
      </c>
      <c r="C2709" s="28"/>
      <c r="D2709" s="28"/>
      <c r="E2709" s="28"/>
      <c r="F2709" s="28"/>
      <c r="G2709" s="28"/>
      <c r="H2709" s="28" t="s">
        <v>3108</v>
      </c>
      <c r="I2709" s="28"/>
      <c r="J2709" s="28"/>
    </row>
    <row r="2711" spans="2:10" ht="13.35" customHeight="1">
      <c r="B2711" s="3" t="s">
        <v>3099</v>
      </c>
      <c r="C2711" s="4"/>
      <c r="D2711" s="4" t="str">
        <f>VLOOKUP($J2711,ASBVs!$A$2:$D$411,4,FALSE)</f>
        <v>220070</v>
      </c>
      <c r="E2711" s="4"/>
      <c r="F2711" s="4" t="str">
        <f>VLOOKUP($J2711,ASBVs!$A$2:$H$411,8,FALSE)</f>
        <v>Twin</v>
      </c>
      <c r="G2711" s="29" t="str">
        <f>VLOOKUP($J2711,ASBVs!$A$2:$AF$411,32,FALSE)</f>
        <v>«««««</v>
      </c>
      <c r="H2711" s="30"/>
      <c r="I2711" s="5" t="s">
        <v>3100</v>
      </c>
      <c r="J2711" s="6">
        <v>302</v>
      </c>
    </row>
    <row r="2712" spans="2:10" ht="13.35" customHeight="1">
      <c r="B2712" s="7" t="s">
        <v>3101</v>
      </c>
      <c r="C2712" s="19" t="str">
        <f>VLOOKUP($J2711,ASBVs!$A$2:$F$411,6,FALSE)</f>
        <v>201283</v>
      </c>
      <c r="D2712" s="20"/>
      <c r="E2712" s="20"/>
      <c r="F2712" s="7" t="s">
        <v>3102</v>
      </c>
      <c r="G2712" s="21">
        <f>VLOOKUP($J2711,ASBVs!$A$2:$G$411,7,FALSE)</f>
        <v>44676</v>
      </c>
      <c r="H2712" s="21"/>
      <c r="I2712" s="21"/>
      <c r="J2712" s="22"/>
    </row>
    <row r="2713" spans="2:10" ht="13.35" customHeight="1">
      <c r="B2713" s="8" t="s">
        <v>0</v>
      </c>
      <c r="C2713" s="9" t="s">
        <v>6</v>
      </c>
      <c r="D2713" s="9" t="s">
        <v>2667</v>
      </c>
      <c r="E2713" s="9" t="s">
        <v>2</v>
      </c>
      <c r="F2713" s="9" t="s">
        <v>1</v>
      </c>
      <c r="G2713" s="8" t="s">
        <v>3</v>
      </c>
      <c r="H2713" s="8" t="s">
        <v>4</v>
      </c>
      <c r="I2713" s="8" t="s">
        <v>5</v>
      </c>
      <c r="J2713" s="8" t="s">
        <v>7</v>
      </c>
    </row>
    <row r="2714" spans="2:10" ht="13.35" customHeight="1">
      <c r="B2714" s="10" t="str">
        <f>VLOOKUP($J2711,ASBVs!$A$2:$AE$411,9,FALSE)</f>
        <v>0.56</v>
      </c>
      <c r="C2714" s="10" t="str">
        <f>VLOOKUP($J2711,ASBVs!$A$2:$AE$411,11,FALSE)</f>
        <v>9.14</v>
      </c>
      <c r="D2714" s="10" t="str">
        <f>VLOOKUP($J2711,ASBVs!$A$2:$AE$411,13,FALSE)</f>
        <v>13.63</v>
      </c>
      <c r="E2714" s="10" t="str">
        <f>VLOOKUP($J2711,ASBVs!$A$2:$AE$411,17,FALSE)</f>
        <v>0.43</v>
      </c>
      <c r="F2714" s="10" t="str">
        <f>VLOOKUP($J2711,ASBVs!$A$2:$AE$411,15,FALSE)</f>
        <v>3.25</v>
      </c>
      <c r="G2714" s="10" t="str">
        <f>VLOOKUP($J2711,ASBVs!$A$2:$AE$411,19,FALSE)</f>
        <v>2.82</v>
      </c>
      <c r="H2714" s="10" t="str">
        <f>VLOOKUP($J2711,ASBVs!$A$2:$AE$411,21,FALSE)</f>
        <v>0.03</v>
      </c>
      <c r="I2714" s="10" t="str">
        <f>VLOOKUP($J2711,ASBVs!$A$2:$AE$411,23,FALSE)</f>
        <v>0.06</v>
      </c>
      <c r="J2714" s="10" t="str">
        <f>VLOOKUP($J2711,ASBVs!$A$2:$AE$411,25,FALSE)</f>
        <v>2.59</v>
      </c>
    </row>
    <row r="2715" spans="2:10" ht="13.35" customHeight="1">
      <c r="B2715" s="10" t="str">
        <f>VLOOKUP($J2711,ASBVs!$A$2:$AB$411,10,FALSE)</f>
        <v>63</v>
      </c>
      <c r="C2715" s="10" t="str">
        <f>VLOOKUP($J2711,ASBVs!$A$2:$AB$411,12,FALSE)</f>
        <v>66</v>
      </c>
      <c r="D2715" s="10" t="str">
        <f>VLOOKUP($J2711,ASBVs!$A$2:$AB$411,14,FALSE)</f>
        <v>67</v>
      </c>
      <c r="E2715" s="10" t="str">
        <f>VLOOKUP($J2711,ASBVs!$A$2:$AB$411,18,FALSE)</f>
        <v>67</v>
      </c>
      <c r="F2715" s="10" t="str">
        <f>VLOOKUP($J2711,ASBVs!$A$2:$AB$411,16,FALSE)</f>
        <v>69</v>
      </c>
      <c r="G2715" s="10" t="str">
        <f>VLOOKUP($J2711,ASBVs!$A$2:$AB$411,20,FALSE)</f>
        <v>56</v>
      </c>
      <c r="H2715" s="10" t="str">
        <f>VLOOKUP($J2711,ASBVs!$A$2:$AB$411,22,FALSE)</f>
        <v>47</v>
      </c>
      <c r="I2715" s="10" t="str">
        <f>VLOOKUP($J2711,ASBVs!$A$2:$AB$411,24,FALSE)</f>
        <v>46</v>
      </c>
      <c r="J2715" s="10" t="str">
        <f>VLOOKUP($J2711,ASBVs!$A$2:$AB$411,26,FALSE)</f>
        <v>52</v>
      </c>
    </row>
    <row r="2716" spans="2:10" ht="13.35" customHeight="1">
      <c r="B2716" s="11" t="s">
        <v>3103</v>
      </c>
      <c r="C2716" s="11" t="s">
        <v>3091</v>
      </c>
      <c r="D2716" s="11" t="s">
        <v>3104</v>
      </c>
      <c r="E2716" s="23" t="s">
        <v>2623</v>
      </c>
      <c r="F2716" s="23"/>
      <c r="G2716" s="24" t="s">
        <v>3105</v>
      </c>
      <c r="H2716" s="25"/>
      <c r="I2716" s="23" t="s">
        <v>3106</v>
      </c>
      <c r="J2716" s="23"/>
    </row>
    <row r="2717" spans="2:10" ht="13.35" customHeight="1">
      <c r="B2717" s="10" t="str">
        <f>VLOOKUP($J2711,ASBVs!$A$2:$AE$411,29,FALSE)</f>
        <v>2</v>
      </c>
      <c r="C2717" s="10" t="str">
        <f>VLOOKUP($J2711,ASBVs!$A$2:$AE$411,30,FALSE)</f>
        <v>2</v>
      </c>
      <c r="D2717" s="10" t="str">
        <f>VLOOKUP($J2711,ASBVs!$A$2:$AE$411,31,FALSE)</f>
        <v>3</v>
      </c>
      <c r="E2717" s="26" t="str">
        <f>VLOOKUP($J2711,ASBVs!$A$2:$B$411,2,FALSE)</f>
        <v xml:space="preserve">Tradie </v>
      </c>
      <c r="F2717" s="26"/>
      <c r="G2717" s="27" t="str">
        <f>VLOOKUP($J2711,ASBVs!$A$2:$AB$411,27,FALSE)</f>
        <v>141.03</v>
      </c>
      <c r="H2717" s="25"/>
      <c r="I2717" s="27" t="str">
        <f>VLOOKUP($J2711,ASBVs!$A$2:$AB$411,28,FALSE)</f>
        <v>141.45</v>
      </c>
      <c r="J2717" s="25"/>
    </row>
    <row r="2718" spans="2:10" ht="13.35" customHeight="1">
      <c r="B2718" s="28" t="s">
        <v>3107</v>
      </c>
      <c r="C2718" s="28"/>
      <c r="D2718" s="28"/>
      <c r="E2718" s="28"/>
      <c r="F2718" s="28"/>
      <c r="G2718" s="28"/>
      <c r="H2718" s="28" t="s">
        <v>3108</v>
      </c>
      <c r="I2718" s="28"/>
      <c r="J2718" s="28"/>
    </row>
    <row r="2720" spans="2:10" ht="13.35" customHeight="1">
      <c r="B2720" s="3" t="s">
        <v>3099</v>
      </c>
      <c r="C2720" s="4"/>
      <c r="D2720" s="4" t="str">
        <f>VLOOKUP($J2720,ASBVs!$A$2:$D$411,4,FALSE)</f>
        <v>220359</v>
      </c>
      <c r="E2720" s="4"/>
      <c r="F2720" s="4" t="str">
        <f>VLOOKUP($J2720,ASBVs!$A$2:$H$411,8,FALSE)</f>
        <v>Twin</v>
      </c>
      <c r="G2720" s="29" t="str">
        <f>VLOOKUP($J2720,ASBVs!$A$2:$AF$411,32,FALSE)</f>
        <v>«««««</v>
      </c>
      <c r="H2720" s="30"/>
      <c r="I2720" s="5" t="s">
        <v>3100</v>
      </c>
      <c r="J2720" s="6">
        <v>303</v>
      </c>
    </row>
    <row r="2721" spans="2:10" ht="13.35" customHeight="1">
      <c r="B2721" s="7" t="s">
        <v>3101</v>
      </c>
      <c r="C2721" s="19" t="str">
        <f>VLOOKUP($J2720,ASBVs!$A$2:$F$411,6,FALSE)</f>
        <v>201283</v>
      </c>
      <c r="D2721" s="20"/>
      <c r="E2721" s="20"/>
      <c r="F2721" s="7" t="s">
        <v>3102</v>
      </c>
      <c r="G2721" s="21">
        <f>VLOOKUP($J2720,ASBVs!$A$2:$G$411,7,FALSE)</f>
        <v>44680</v>
      </c>
      <c r="H2721" s="21"/>
      <c r="I2721" s="21"/>
      <c r="J2721" s="22"/>
    </row>
    <row r="2722" spans="2:10" ht="13.35" customHeight="1">
      <c r="B2722" s="8" t="s">
        <v>0</v>
      </c>
      <c r="C2722" s="9" t="s">
        <v>6</v>
      </c>
      <c r="D2722" s="9" t="s">
        <v>2667</v>
      </c>
      <c r="E2722" s="9" t="s">
        <v>2</v>
      </c>
      <c r="F2722" s="9" t="s">
        <v>1</v>
      </c>
      <c r="G2722" s="8" t="s">
        <v>3</v>
      </c>
      <c r="H2722" s="8" t="s">
        <v>4</v>
      </c>
      <c r="I2722" s="8" t="s">
        <v>5</v>
      </c>
      <c r="J2722" s="8" t="s">
        <v>7</v>
      </c>
    </row>
    <row r="2723" spans="2:10" ht="13.35" customHeight="1">
      <c r="B2723" s="10" t="str">
        <f>VLOOKUP($J2720,ASBVs!$A$2:$AE$411,9,FALSE)</f>
        <v>0.33</v>
      </c>
      <c r="C2723" s="10" t="str">
        <f>VLOOKUP($J2720,ASBVs!$A$2:$AE$411,11,FALSE)</f>
        <v>7.57</v>
      </c>
      <c r="D2723" s="10" t="str">
        <f>VLOOKUP($J2720,ASBVs!$A$2:$AE$411,13,FALSE)</f>
        <v>11.80</v>
      </c>
      <c r="E2723" s="10" t="str">
        <f>VLOOKUP($J2720,ASBVs!$A$2:$AE$411,17,FALSE)</f>
        <v>0.92</v>
      </c>
      <c r="F2723" s="10" t="str">
        <f>VLOOKUP($J2720,ASBVs!$A$2:$AE$411,15,FALSE)</f>
        <v>3.73</v>
      </c>
      <c r="G2723" s="10" t="str">
        <f>VLOOKUP($J2720,ASBVs!$A$2:$AE$411,19,FALSE)</f>
        <v>2.06</v>
      </c>
      <c r="H2723" s="10" t="str">
        <f>VLOOKUP($J2720,ASBVs!$A$2:$AE$411,21,FALSE)</f>
        <v>0.13</v>
      </c>
      <c r="I2723" s="10" t="str">
        <f>VLOOKUP($J2720,ASBVs!$A$2:$AE$411,23,FALSE)</f>
        <v>-1.26</v>
      </c>
      <c r="J2723" s="10" t="str">
        <f>VLOOKUP($J2720,ASBVs!$A$2:$AE$411,25,FALSE)</f>
        <v>2.70</v>
      </c>
    </row>
    <row r="2724" spans="2:10" ht="13.35" customHeight="1">
      <c r="B2724" s="10" t="str">
        <f>VLOOKUP($J2720,ASBVs!$A$2:$AB$411,10,FALSE)</f>
        <v>64</v>
      </c>
      <c r="C2724" s="10" t="str">
        <f>VLOOKUP($J2720,ASBVs!$A$2:$AB$411,12,FALSE)</f>
        <v>67</v>
      </c>
      <c r="D2724" s="10" t="str">
        <f>VLOOKUP($J2720,ASBVs!$A$2:$AB$411,14,FALSE)</f>
        <v>67</v>
      </c>
      <c r="E2724" s="10" t="str">
        <f>VLOOKUP($J2720,ASBVs!$A$2:$AB$411,18,FALSE)</f>
        <v>67</v>
      </c>
      <c r="F2724" s="10" t="str">
        <f>VLOOKUP($J2720,ASBVs!$A$2:$AB$411,16,FALSE)</f>
        <v>70</v>
      </c>
      <c r="G2724" s="10" t="str">
        <f>VLOOKUP($J2720,ASBVs!$A$2:$AB$411,20,FALSE)</f>
        <v>58</v>
      </c>
      <c r="H2724" s="10" t="str">
        <f>VLOOKUP($J2720,ASBVs!$A$2:$AB$411,22,FALSE)</f>
        <v>48</v>
      </c>
      <c r="I2724" s="10" t="str">
        <f>VLOOKUP($J2720,ASBVs!$A$2:$AB$411,24,FALSE)</f>
        <v>47</v>
      </c>
      <c r="J2724" s="10" t="str">
        <f>VLOOKUP($J2720,ASBVs!$A$2:$AB$411,26,FALSE)</f>
        <v>53</v>
      </c>
    </row>
    <row r="2725" spans="2:10" ht="13.35" customHeight="1">
      <c r="B2725" s="11" t="s">
        <v>3103</v>
      </c>
      <c r="C2725" s="11" t="s">
        <v>3091</v>
      </c>
      <c r="D2725" s="11" t="s">
        <v>3104</v>
      </c>
      <c r="E2725" s="23" t="s">
        <v>2623</v>
      </c>
      <c r="F2725" s="23"/>
      <c r="G2725" s="24" t="s">
        <v>3105</v>
      </c>
      <c r="H2725" s="25"/>
      <c r="I2725" s="23" t="s">
        <v>3106</v>
      </c>
      <c r="J2725" s="23"/>
    </row>
    <row r="2726" spans="2:10" ht="13.35" customHeight="1">
      <c r="B2726" s="10" t="str">
        <f>VLOOKUP($J2720,ASBVs!$A$2:$AE$411,29,FALSE)</f>
        <v>2</v>
      </c>
      <c r="C2726" s="10" t="str">
        <f>VLOOKUP($J2720,ASBVs!$A$2:$AE$411,30,FALSE)</f>
        <v>1</v>
      </c>
      <c r="D2726" s="10" t="str">
        <f>VLOOKUP($J2720,ASBVs!$A$2:$AE$411,31,FALSE)</f>
        <v>2</v>
      </c>
      <c r="E2726" s="26" t="str">
        <f>VLOOKUP($J2720,ASBVs!$A$2:$B$411,2,FALSE)</f>
        <v xml:space="preserve">Tradie </v>
      </c>
      <c r="F2726" s="26"/>
      <c r="G2726" s="27" t="str">
        <f>VLOOKUP($J2720,ASBVs!$A$2:$AB$411,27,FALSE)</f>
        <v>142.20</v>
      </c>
      <c r="H2726" s="25"/>
      <c r="I2726" s="27" t="str">
        <f>VLOOKUP($J2720,ASBVs!$A$2:$AB$411,28,FALSE)</f>
        <v>141.44</v>
      </c>
      <c r="J2726" s="25"/>
    </row>
    <row r="2727" spans="2:10" ht="13.35" customHeight="1">
      <c r="B2727" s="28" t="s">
        <v>3107</v>
      </c>
      <c r="C2727" s="28"/>
      <c r="D2727" s="28"/>
      <c r="E2727" s="28"/>
      <c r="F2727" s="28"/>
      <c r="G2727" s="28"/>
      <c r="H2727" s="28" t="s">
        <v>3108</v>
      </c>
      <c r="I2727" s="28"/>
      <c r="J2727" s="28"/>
    </row>
    <row r="2729" spans="2:10" ht="13.35" customHeight="1">
      <c r="B2729" s="3" t="s">
        <v>3099</v>
      </c>
      <c r="C2729" s="4"/>
      <c r="D2729" s="4" t="str">
        <f>VLOOKUP($J2729,ASBVs!$A$2:$D$411,4,FALSE)</f>
        <v>220589</v>
      </c>
      <c r="E2729" s="4"/>
      <c r="F2729" s="4" t="str">
        <f>VLOOKUP($J2729,ASBVs!$A$2:$H$411,8,FALSE)</f>
        <v>Twin</v>
      </c>
      <c r="G2729" s="29" t="str">
        <f>VLOOKUP($J2729,ASBVs!$A$2:$AF$411,32,FALSE)</f>
        <v>«««««</v>
      </c>
      <c r="H2729" s="30"/>
      <c r="I2729" s="5" t="s">
        <v>3100</v>
      </c>
      <c r="J2729" s="6">
        <v>304</v>
      </c>
    </row>
    <row r="2730" spans="2:10" ht="13.35" customHeight="1">
      <c r="B2730" s="7" t="s">
        <v>3101</v>
      </c>
      <c r="C2730" s="19" t="str">
        <f>VLOOKUP($J2729,ASBVs!$A$2:$F$411,6,FALSE)</f>
        <v>201283</v>
      </c>
      <c r="D2730" s="20"/>
      <c r="E2730" s="20"/>
      <c r="F2730" s="7" t="s">
        <v>3102</v>
      </c>
      <c r="G2730" s="21">
        <f>VLOOKUP($J2729,ASBVs!$A$2:$G$411,7,FALSE)</f>
        <v>44683</v>
      </c>
      <c r="H2730" s="21"/>
      <c r="I2730" s="21"/>
      <c r="J2730" s="22"/>
    </row>
    <row r="2731" spans="2:10" ht="13.35" customHeight="1">
      <c r="B2731" s="8" t="s">
        <v>0</v>
      </c>
      <c r="C2731" s="9" t="s">
        <v>6</v>
      </c>
      <c r="D2731" s="9" t="s">
        <v>2667</v>
      </c>
      <c r="E2731" s="9" t="s">
        <v>2</v>
      </c>
      <c r="F2731" s="9" t="s">
        <v>1</v>
      </c>
      <c r="G2731" s="8" t="s">
        <v>3</v>
      </c>
      <c r="H2731" s="8" t="s">
        <v>4</v>
      </c>
      <c r="I2731" s="8" t="s">
        <v>5</v>
      </c>
      <c r="J2731" s="8" t="s">
        <v>7</v>
      </c>
    </row>
    <row r="2732" spans="2:10" ht="13.35" customHeight="1">
      <c r="B2732" s="10" t="str">
        <f>VLOOKUP($J2729,ASBVs!$A$2:$AE$411,9,FALSE)</f>
        <v>0.61</v>
      </c>
      <c r="C2732" s="10" t="str">
        <f>VLOOKUP($J2729,ASBVs!$A$2:$AE$411,11,FALSE)</f>
        <v>10.60</v>
      </c>
      <c r="D2732" s="10" t="str">
        <f>VLOOKUP($J2729,ASBVs!$A$2:$AE$411,13,FALSE)</f>
        <v>14.71</v>
      </c>
      <c r="E2732" s="10" t="str">
        <f>VLOOKUP($J2729,ASBVs!$A$2:$AE$411,17,FALSE)</f>
        <v>0.31</v>
      </c>
      <c r="F2732" s="10" t="str">
        <f>VLOOKUP($J2729,ASBVs!$A$2:$AE$411,15,FALSE)</f>
        <v>2.97</v>
      </c>
      <c r="G2732" s="10" t="str">
        <f>VLOOKUP($J2729,ASBVs!$A$2:$AE$411,19,FALSE)</f>
        <v>3.20</v>
      </c>
      <c r="H2732" s="10" t="str">
        <f>VLOOKUP($J2729,ASBVs!$A$2:$AE$411,21,FALSE)</f>
        <v>-0.08</v>
      </c>
      <c r="I2732" s="10" t="str">
        <f>VLOOKUP($J2729,ASBVs!$A$2:$AE$411,23,FALSE)</f>
        <v>1.75</v>
      </c>
      <c r="J2732" s="10" t="str">
        <f>VLOOKUP($J2729,ASBVs!$A$2:$AE$411,25,FALSE)</f>
        <v>2.34</v>
      </c>
    </row>
    <row r="2733" spans="2:10" ht="13.35" customHeight="1">
      <c r="B2733" s="10" t="str">
        <f>VLOOKUP($J2729,ASBVs!$A$2:$AB$411,10,FALSE)</f>
        <v>62</v>
      </c>
      <c r="C2733" s="10" t="str">
        <f>VLOOKUP($J2729,ASBVs!$A$2:$AB$411,12,FALSE)</f>
        <v>66</v>
      </c>
      <c r="D2733" s="10" t="str">
        <f>VLOOKUP($J2729,ASBVs!$A$2:$AB$411,14,FALSE)</f>
        <v>66</v>
      </c>
      <c r="E2733" s="10" t="str">
        <f>VLOOKUP($J2729,ASBVs!$A$2:$AB$411,18,FALSE)</f>
        <v>66</v>
      </c>
      <c r="F2733" s="10" t="str">
        <f>VLOOKUP($J2729,ASBVs!$A$2:$AB$411,16,FALSE)</f>
        <v>68</v>
      </c>
      <c r="G2733" s="10" t="str">
        <f>VLOOKUP($J2729,ASBVs!$A$2:$AB$411,20,FALSE)</f>
        <v>55</v>
      </c>
      <c r="H2733" s="10" t="str">
        <f>VLOOKUP($J2729,ASBVs!$A$2:$AB$411,22,FALSE)</f>
        <v>44</v>
      </c>
      <c r="I2733" s="10" t="str">
        <f>VLOOKUP($J2729,ASBVs!$A$2:$AB$411,24,FALSE)</f>
        <v>43</v>
      </c>
      <c r="J2733" s="10" t="str">
        <f>VLOOKUP($J2729,ASBVs!$A$2:$AB$411,26,FALSE)</f>
        <v>50</v>
      </c>
    </row>
    <row r="2734" spans="2:10" ht="13.35" customHeight="1">
      <c r="B2734" s="11" t="s">
        <v>3103</v>
      </c>
      <c r="C2734" s="11" t="s">
        <v>3091</v>
      </c>
      <c r="D2734" s="11" t="s">
        <v>3104</v>
      </c>
      <c r="E2734" s="23" t="s">
        <v>2623</v>
      </c>
      <c r="F2734" s="23"/>
      <c r="G2734" s="24" t="s">
        <v>3105</v>
      </c>
      <c r="H2734" s="25"/>
      <c r="I2734" s="23" t="s">
        <v>3106</v>
      </c>
      <c r="J2734" s="23"/>
    </row>
    <row r="2735" spans="2:10" ht="13.35" customHeight="1">
      <c r="B2735" s="10" t="str">
        <f>VLOOKUP($J2729,ASBVs!$A$2:$AE$411,29,FALSE)</f>
        <v>3</v>
      </c>
      <c r="C2735" s="10" t="str">
        <f>VLOOKUP($J2729,ASBVs!$A$2:$AE$411,30,FALSE)</f>
        <v>3</v>
      </c>
      <c r="D2735" s="10" t="str">
        <f>VLOOKUP($J2729,ASBVs!$A$2:$AE$411,31,FALSE)</f>
        <v>3</v>
      </c>
      <c r="E2735" s="26" t="str">
        <f>VLOOKUP($J2729,ASBVs!$A$2:$B$411,2,FALSE)</f>
        <v xml:space="preserve">Tradie </v>
      </c>
      <c r="F2735" s="26"/>
      <c r="G2735" s="27" t="str">
        <f>VLOOKUP($J2729,ASBVs!$A$2:$AB$411,27,FALSE)</f>
        <v>138.77</v>
      </c>
      <c r="H2735" s="25"/>
      <c r="I2735" s="27" t="str">
        <f>VLOOKUP($J2729,ASBVs!$A$2:$AB$411,28,FALSE)</f>
        <v>140.55</v>
      </c>
      <c r="J2735" s="25"/>
    </row>
    <row r="2736" spans="2:10" ht="13.35" customHeight="1">
      <c r="B2736" s="28" t="s">
        <v>3107</v>
      </c>
      <c r="C2736" s="28"/>
      <c r="D2736" s="28"/>
      <c r="E2736" s="28"/>
      <c r="F2736" s="28"/>
      <c r="G2736" s="28"/>
      <c r="H2736" s="28" t="s">
        <v>3108</v>
      </c>
      <c r="I2736" s="28"/>
      <c r="J2736" s="28"/>
    </row>
    <row r="2738" spans="2:10" ht="13.35" customHeight="1">
      <c r="B2738" s="3" t="s">
        <v>3099</v>
      </c>
      <c r="C2738" s="4"/>
      <c r="D2738" s="4" t="str">
        <f>VLOOKUP($J2738,ASBVs!$A$2:$D$411,4,FALSE)</f>
        <v>220493</v>
      </c>
      <c r="E2738" s="4"/>
      <c r="F2738" s="4" t="str">
        <f>VLOOKUP($J2738,ASBVs!$A$2:$H$411,8,FALSE)</f>
        <v>Twin</v>
      </c>
      <c r="G2738" s="29" t="str">
        <f>VLOOKUP($J2738,ASBVs!$A$2:$AF$411,32,FALSE)</f>
        <v>«««««</v>
      </c>
      <c r="H2738" s="30"/>
      <c r="I2738" s="5" t="s">
        <v>3100</v>
      </c>
      <c r="J2738" s="6">
        <v>305</v>
      </c>
    </row>
    <row r="2739" spans="2:10" ht="13.35" customHeight="1">
      <c r="B2739" s="7" t="s">
        <v>3101</v>
      </c>
      <c r="C2739" s="19" t="str">
        <f>VLOOKUP($J2738,ASBVs!$A$2:$F$411,6,FALSE)</f>
        <v>200242</v>
      </c>
      <c r="D2739" s="20"/>
      <c r="E2739" s="20"/>
      <c r="F2739" s="7" t="s">
        <v>3102</v>
      </c>
      <c r="G2739" s="21">
        <f>VLOOKUP($J2738,ASBVs!$A$2:$G$411,7,FALSE)</f>
        <v>44684</v>
      </c>
      <c r="H2739" s="21"/>
      <c r="I2739" s="21"/>
      <c r="J2739" s="22"/>
    </row>
    <row r="2740" spans="2:10" ht="13.35" customHeight="1">
      <c r="B2740" s="8" t="s">
        <v>0</v>
      </c>
      <c r="C2740" s="9" t="s">
        <v>6</v>
      </c>
      <c r="D2740" s="9" t="s">
        <v>2667</v>
      </c>
      <c r="E2740" s="9" t="s">
        <v>2</v>
      </c>
      <c r="F2740" s="9" t="s">
        <v>1</v>
      </c>
      <c r="G2740" s="8" t="s">
        <v>3</v>
      </c>
      <c r="H2740" s="8" t="s">
        <v>4</v>
      </c>
      <c r="I2740" s="8" t="s">
        <v>5</v>
      </c>
      <c r="J2740" s="8" t="s">
        <v>7</v>
      </c>
    </row>
    <row r="2741" spans="2:10" ht="13.35" customHeight="1">
      <c r="B2741" s="10" t="str">
        <f>VLOOKUP($J2738,ASBVs!$A$2:$AE$411,9,FALSE)</f>
        <v>0.43</v>
      </c>
      <c r="C2741" s="10" t="str">
        <f>VLOOKUP($J2738,ASBVs!$A$2:$AE$411,11,FALSE)</f>
        <v>10.12</v>
      </c>
      <c r="D2741" s="10" t="str">
        <f>VLOOKUP($J2738,ASBVs!$A$2:$AE$411,13,FALSE)</f>
        <v>14.98</v>
      </c>
      <c r="E2741" s="10" t="str">
        <f>VLOOKUP($J2738,ASBVs!$A$2:$AE$411,17,FALSE)</f>
        <v>0.72</v>
      </c>
      <c r="F2741" s="10" t="str">
        <f>VLOOKUP($J2738,ASBVs!$A$2:$AE$411,15,FALSE)</f>
        <v>3.02</v>
      </c>
      <c r="G2741" s="10" t="str">
        <f>VLOOKUP($J2738,ASBVs!$A$2:$AE$411,19,FALSE)</f>
        <v>2.17</v>
      </c>
      <c r="H2741" s="10" t="str">
        <f>VLOOKUP($J2738,ASBVs!$A$2:$AE$411,21,FALSE)</f>
        <v>-0.17</v>
      </c>
      <c r="I2741" s="10" t="str">
        <f>VLOOKUP($J2738,ASBVs!$A$2:$AE$411,23,FALSE)</f>
        <v>1.38</v>
      </c>
      <c r="J2741" s="10" t="str">
        <f>VLOOKUP($J2738,ASBVs!$A$2:$AE$411,25,FALSE)</f>
        <v>2.83</v>
      </c>
    </row>
    <row r="2742" spans="2:10" ht="13.35" customHeight="1">
      <c r="B2742" s="10" t="str">
        <f>VLOOKUP($J2738,ASBVs!$A$2:$AB$411,10,FALSE)</f>
        <v>62</v>
      </c>
      <c r="C2742" s="10" t="str">
        <f>VLOOKUP($J2738,ASBVs!$A$2:$AB$411,12,FALSE)</f>
        <v>66</v>
      </c>
      <c r="D2742" s="10" t="str">
        <f>VLOOKUP($J2738,ASBVs!$A$2:$AB$411,14,FALSE)</f>
        <v>66</v>
      </c>
      <c r="E2742" s="10" t="str">
        <f>VLOOKUP($J2738,ASBVs!$A$2:$AB$411,18,FALSE)</f>
        <v>67</v>
      </c>
      <c r="F2742" s="10" t="str">
        <f>VLOOKUP($J2738,ASBVs!$A$2:$AB$411,16,FALSE)</f>
        <v>69</v>
      </c>
      <c r="G2742" s="10" t="str">
        <f>VLOOKUP($J2738,ASBVs!$A$2:$AB$411,20,FALSE)</f>
        <v>56</v>
      </c>
      <c r="H2742" s="10" t="str">
        <f>VLOOKUP($J2738,ASBVs!$A$2:$AB$411,22,FALSE)</f>
        <v>45</v>
      </c>
      <c r="I2742" s="10" t="str">
        <f>VLOOKUP($J2738,ASBVs!$A$2:$AB$411,24,FALSE)</f>
        <v>45</v>
      </c>
      <c r="J2742" s="10" t="str">
        <f>VLOOKUP($J2738,ASBVs!$A$2:$AB$411,26,FALSE)</f>
        <v>52</v>
      </c>
    </row>
    <row r="2743" spans="2:10" ht="13.35" customHeight="1">
      <c r="B2743" s="11" t="s">
        <v>3103</v>
      </c>
      <c r="C2743" s="11" t="s">
        <v>3091</v>
      </c>
      <c r="D2743" s="11" t="s">
        <v>3104</v>
      </c>
      <c r="E2743" s="23" t="s">
        <v>2623</v>
      </c>
      <c r="F2743" s="23"/>
      <c r="G2743" s="24" t="s">
        <v>3105</v>
      </c>
      <c r="H2743" s="25"/>
      <c r="I2743" s="23" t="s">
        <v>3106</v>
      </c>
      <c r="J2743" s="23"/>
    </row>
    <row r="2744" spans="2:10" ht="13.35" customHeight="1">
      <c r="B2744" s="10" t="str">
        <f>VLOOKUP($J2738,ASBVs!$A$2:$AE$411,29,FALSE)</f>
        <v>2</v>
      </c>
      <c r="C2744" s="10" t="str">
        <f>VLOOKUP($J2738,ASBVs!$A$2:$AE$411,30,FALSE)</f>
        <v>1</v>
      </c>
      <c r="D2744" s="10" t="str">
        <f>VLOOKUP($J2738,ASBVs!$A$2:$AE$411,31,FALSE)</f>
        <v>1</v>
      </c>
      <c r="E2744" s="26" t="str">
        <f>VLOOKUP($J2738,ASBVs!$A$2:$B$411,2,FALSE)</f>
        <v xml:space="preserve">Tradie </v>
      </c>
      <c r="F2744" s="26"/>
      <c r="G2744" s="27" t="str">
        <f>VLOOKUP($J2738,ASBVs!$A$2:$AB$411,27,FALSE)</f>
        <v>137.55</v>
      </c>
      <c r="H2744" s="25"/>
      <c r="I2744" s="27" t="str">
        <f>VLOOKUP($J2738,ASBVs!$A$2:$AB$411,28,FALSE)</f>
        <v>140.41</v>
      </c>
      <c r="J2744" s="25"/>
    </row>
    <row r="2745" spans="2:10" ht="13.35" customHeight="1">
      <c r="B2745" s="28" t="s">
        <v>3107</v>
      </c>
      <c r="C2745" s="28"/>
      <c r="D2745" s="28"/>
      <c r="E2745" s="28"/>
      <c r="F2745" s="28"/>
      <c r="G2745" s="28"/>
      <c r="H2745" s="28" t="s">
        <v>3108</v>
      </c>
      <c r="I2745" s="28"/>
      <c r="J2745" s="28"/>
    </row>
    <row r="2747" spans="2:10" ht="13.35" customHeight="1">
      <c r="B2747" s="3" t="s">
        <v>3099</v>
      </c>
      <c r="C2747" s="4"/>
      <c r="D2747" s="4" t="str">
        <f>VLOOKUP($J2747,ASBVs!$A$2:$D$411,4,FALSE)</f>
        <v>220369</v>
      </c>
      <c r="E2747" s="4"/>
      <c r="F2747" s="4" t="str">
        <f>VLOOKUP($J2747,ASBVs!$A$2:$H$411,8,FALSE)</f>
        <v>Twin</v>
      </c>
      <c r="G2747" s="29" t="str">
        <f>VLOOKUP($J2747,ASBVs!$A$2:$AF$411,32,FALSE)</f>
        <v>«««««</v>
      </c>
      <c r="H2747" s="30"/>
      <c r="I2747" s="5" t="s">
        <v>3100</v>
      </c>
      <c r="J2747" s="6">
        <v>306</v>
      </c>
    </row>
    <row r="2748" spans="2:10" ht="13.35" customHeight="1">
      <c r="B2748" s="7" t="s">
        <v>3101</v>
      </c>
      <c r="C2748" s="19" t="str">
        <f>VLOOKUP($J2747,ASBVs!$A$2:$F$411,6,FALSE)</f>
        <v>201283</v>
      </c>
      <c r="D2748" s="20"/>
      <c r="E2748" s="20"/>
      <c r="F2748" s="7" t="s">
        <v>3102</v>
      </c>
      <c r="G2748" s="21">
        <f>VLOOKUP($J2747,ASBVs!$A$2:$G$411,7,FALSE)</f>
        <v>44681</v>
      </c>
      <c r="H2748" s="21"/>
      <c r="I2748" s="21"/>
      <c r="J2748" s="22"/>
    </row>
    <row r="2749" spans="2:10" ht="13.35" customHeight="1">
      <c r="B2749" s="8" t="s">
        <v>0</v>
      </c>
      <c r="C2749" s="9" t="s">
        <v>6</v>
      </c>
      <c r="D2749" s="9" t="s">
        <v>2667</v>
      </c>
      <c r="E2749" s="9" t="s">
        <v>2</v>
      </c>
      <c r="F2749" s="9" t="s">
        <v>1</v>
      </c>
      <c r="G2749" s="8" t="s">
        <v>3</v>
      </c>
      <c r="H2749" s="8" t="s">
        <v>4</v>
      </c>
      <c r="I2749" s="8" t="s">
        <v>5</v>
      </c>
      <c r="J2749" s="8" t="s">
        <v>7</v>
      </c>
    </row>
    <row r="2750" spans="2:10" ht="13.35" customHeight="1">
      <c r="B2750" s="10" t="str">
        <f>VLOOKUP($J2747,ASBVs!$A$2:$AE$411,9,FALSE)</f>
        <v>0.46</v>
      </c>
      <c r="C2750" s="10" t="str">
        <f>VLOOKUP($J2747,ASBVs!$A$2:$AE$411,11,FALSE)</f>
        <v>10.32</v>
      </c>
      <c r="D2750" s="10" t="str">
        <f>VLOOKUP($J2747,ASBVs!$A$2:$AE$411,13,FALSE)</f>
        <v>15.09</v>
      </c>
      <c r="E2750" s="10" t="str">
        <f>VLOOKUP($J2747,ASBVs!$A$2:$AE$411,17,FALSE)</f>
        <v>0.39</v>
      </c>
      <c r="F2750" s="10" t="str">
        <f>VLOOKUP($J2747,ASBVs!$A$2:$AE$411,15,FALSE)</f>
        <v>2.67</v>
      </c>
      <c r="G2750" s="10" t="str">
        <f>VLOOKUP($J2747,ASBVs!$A$2:$AE$411,19,FALSE)</f>
        <v>2.73</v>
      </c>
      <c r="H2750" s="10" t="str">
        <f>VLOOKUP($J2747,ASBVs!$A$2:$AE$411,21,FALSE)</f>
        <v>0.00</v>
      </c>
      <c r="I2750" s="10" t="str">
        <f>VLOOKUP($J2747,ASBVs!$A$2:$AE$411,23,FALSE)</f>
        <v>1.87</v>
      </c>
      <c r="J2750" s="10" t="str">
        <f>VLOOKUP($J2747,ASBVs!$A$2:$AE$411,25,FALSE)</f>
        <v>2.55</v>
      </c>
    </row>
    <row r="2751" spans="2:10" ht="13.35" customHeight="1">
      <c r="B2751" s="10" t="str">
        <f>VLOOKUP($J2747,ASBVs!$A$2:$AB$411,10,FALSE)</f>
        <v>63</v>
      </c>
      <c r="C2751" s="10" t="str">
        <f>VLOOKUP($J2747,ASBVs!$A$2:$AB$411,12,FALSE)</f>
        <v>66</v>
      </c>
      <c r="D2751" s="10" t="str">
        <f>VLOOKUP($J2747,ASBVs!$A$2:$AB$411,14,FALSE)</f>
        <v>66</v>
      </c>
      <c r="E2751" s="10" t="str">
        <f>VLOOKUP($J2747,ASBVs!$A$2:$AB$411,18,FALSE)</f>
        <v>66</v>
      </c>
      <c r="F2751" s="10" t="str">
        <f>VLOOKUP($J2747,ASBVs!$A$2:$AB$411,16,FALSE)</f>
        <v>69</v>
      </c>
      <c r="G2751" s="10" t="str">
        <f>VLOOKUP($J2747,ASBVs!$A$2:$AB$411,20,FALSE)</f>
        <v>56</v>
      </c>
      <c r="H2751" s="10" t="str">
        <f>VLOOKUP($J2747,ASBVs!$A$2:$AB$411,22,FALSE)</f>
        <v>43</v>
      </c>
      <c r="I2751" s="10" t="str">
        <f>VLOOKUP($J2747,ASBVs!$A$2:$AB$411,24,FALSE)</f>
        <v>42</v>
      </c>
      <c r="J2751" s="10" t="str">
        <f>VLOOKUP($J2747,ASBVs!$A$2:$AB$411,26,FALSE)</f>
        <v>51</v>
      </c>
    </row>
    <row r="2752" spans="2:10" ht="13.35" customHeight="1">
      <c r="B2752" s="11" t="s">
        <v>3103</v>
      </c>
      <c r="C2752" s="11" t="s">
        <v>3091</v>
      </c>
      <c r="D2752" s="11" t="s">
        <v>3104</v>
      </c>
      <c r="E2752" s="23" t="s">
        <v>2623</v>
      </c>
      <c r="F2752" s="23"/>
      <c r="G2752" s="24" t="s">
        <v>3105</v>
      </c>
      <c r="H2752" s="25"/>
      <c r="I2752" s="23" t="s">
        <v>3106</v>
      </c>
      <c r="J2752" s="23"/>
    </row>
    <row r="2753" spans="2:10" ht="13.35" customHeight="1">
      <c r="B2753" s="10" t="str">
        <f>VLOOKUP($J2747,ASBVs!$A$2:$AE$411,29,FALSE)</f>
        <v>1</v>
      </c>
      <c r="C2753" s="10" t="str">
        <f>VLOOKUP($J2747,ASBVs!$A$2:$AE$411,30,FALSE)</f>
        <v>1</v>
      </c>
      <c r="D2753" s="10" t="str">
        <f>VLOOKUP($J2747,ASBVs!$A$2:$AE$411,31,FALSE)</f>
        <v>1</v>
      </c>
      <c r="E2753" s="26" t="str">
        <f>VLOOKUP($J2747,ASBVs!$A$2:$B$411,2,FALSE)</f>
        <v xml:space="preserve">Tradie </v>
      </c>
      <c r="F2753" s="26"/>
      <c r="G2753" s="27" t="str">
        <f>VLOOKUP($J2747,ASBVs!$A$2:$AB$411,27,FALSE)</f>
        <v>139.19</v>
      </c>
      <c r="H2753" s="25"/>
      <c r="I2753" s="27" t="str">
        <f>VLOOKUP($J2747,ASBVs!$A$2:$AB$411,28,FALSE)</f>
        <v>140.02</v>
      </c>
      <c r="J2753" s="25"/>
    </row>
    <row r="2754" spans="2:10" ht="13.35" customHeight="1">
      <c r="B2754" s="28" t="s">
        <v>3107</v>
      </c>
      <c r="C2754" s="28"/>
      <c r="D2754" s="28"/>
      <c r="E2754" s="28"/>
      <c r="F2754" s="28"/>
      <c r="G2754" s="28"/>
      <c r="H2754" s="28" t="s">
        <v>3108</v>
      </c>
      <c r="I2754" s="28"/>
      <c r="J2754" s="28"/>
    </row>
    <row r="2756" spans="2:10" ht="13.35" customHeight="1">
      <c r="B2756" s="3" t="s">
        <v>3099</v>
      </c>
      <c r="C2756" s="4"/>
      <c r="D2756" s="4" t="str">
        <f>VLOOKUP($J2756,ASBVs!$A$2:$D$411,4,FALSE)</f>
        <v>221300</v>
      </c>
      <c r="E2756" s="4"/>
      <c r="F2756" s="4" t="str">
        <f>VLOOKUP($J2756,ASBVs!$A$2:$H$411,8,FALSE)</f>
        <v>Twin</v>
      </c>
      <c r="G2756" s="29" t="str">
        <f>VLOOKUP($J2756,ASBVs!$A$2:$AF$411,32,FALSE)</f>
        <v>«««««</v>
      </c>
      <c r="H2756" s="30"/>
      <c r="I2756" s="5" t="s">
        <v>3100</v>
      </c>
      <c r="J2756" s="6">
        <v>307</v>
      </c>
    </row>
    <row r="2757" spans="2:10" ht="13.35" customHeight="1">
      <c r="B2757" s="7" t="s">
        <v>3101</v>
      </c>
      <c r="C2757" s="19" t="str">
        <f>VLOOKUP($J2756,ASBVs!$A$2:$F$411,6,FALSE)</f>
        <v>201492</v>
      </c>
      <c r="D2757" s="20"/>
      <c r="E2757" s="20"/>
      <c r="F2757" s="7" t="s">
        <v>3102</v>
      </c>
      <c r="G2757" s="21">
        <f>VLOOKUP($J2756,ASBVs!$A$2:$G$411,7,FALSE)</f>
        <v>44731</v>
      </c>
      <c r="H2757" s="21"/>
      <c r="I2757" s="21"/>
      <c r="J2757" s="22"/>
    </row>
    <row r="2758" spans="2:10" ht="13.35" customHeight="1">
      <c r="B2758" s="8" t="s">
        <v>0</v>
      </c>
      <c r="C2758" s="9" t="s">
        <v>6</v>
      </c>
      <c r="D2758" s="9" t="s">
        <v>2667</v>
      </c>
      <c r="E2758" s="9" t="s">
        <v>2</v>
      </c>
      <c r="F2758" s="9" t="s">
        <v>1</v>
      </c>
      <c r="G2758" s="8" t="s">
        <v>3</v>
      </c>
      <c r="H2758" s="8" t="s">
        <v>4</v>
      </c>
      <c r="I2758" s="8" t="s">
        <v>5</v>
      </c>
      <c r="J2758" s="8" t="s">
        <v>7</v>
      </c>
    </row>
    <row r="2759" spans="2:10" ht="13.35" customHeight="1">
      <c r="B2759" s="10" t="str">
        <f>VLOOKUP($J2756,ASBVs!$A$2:$AE$411,9,FALSE)</f>
        <v>0.50</v>
      </c>
      <c r="C2759" s="10" t="str">
        <f>VLOOKUP($J2756,ASBVs!$A$2:$AE$411,11,FALSE)</f>
        <v>10.67</v>
      </c>
      <c r="D2759" s="10" t="str">
        <f>VLOOKUP($J2756,ASBVs!$A$2:$AE$411,13,FALSE)</f>
        <v>15.27</v>
      </c>
      <c r="E2759" s="10" t="str">
        <f>VLOOKUP($J2756,ASBVs!$A$2:$AE$411,17,FALSE)</f>
        <v>0.76</v>
      </c>
      <c r="F2759" s="10" t="str">
        <f>VLOOKUP($J2756,ASBVs!$A$2:$AE$411,15,FALSE)</f>
        <v>1.71</v>
      </c>
      <c r="G2759" s="10" t="str">
        <f>VLOOKUP($J2756,ASBVs!$A$2:$AE$411,19,FALSE)</f>
        <v>1.69</v>
      </c>
      <c r="H2759" s="10" t="str">
        <f>VLOOKUP($J2756,ASBVs!$A$2:$AE$411,21,FALSE)</f>
        <v>0.00</v>
      </c>
      <c r="I2759" s="10" t="str">
        <f>VLOOKUP($J2756,ASBVs!$A$2:$AE$411,23,FALSE)</f>
        <v>2.63</v>
      </c>
      <c r="J2759" s="10" t="str">
        <f>VLOOKUP($J2756,ASBVs!$A$2:$AE$411,25,FALSE)</f>
        <v>2.25</v>
      </c>
    </row>
    <row r="2760" spans="2:10" ht="13.35" customHeight="1">
      <c r="B2760" s="10" t="str">
        <f>VLOOKUP($J2756,ASBVs!$A$2:$AB$411,10,FALSE)</f>
        <v>62</v>
      </c>
      <c r="C2760" s="10" t="str">
        <f>VLOOKUP($J2756,ASBVs!$A$2:$AB$411,12,FALSE)</f>
        <v>65</v>
      </c>
      <c r="D2760" s="10" t="str">
        <f>VLOOKUP($J2756,ASBVs!$A$2:$AB$411,14,FALSE)</f>
        <v>62</v>
      </c>
      <c r="E2760" s="10" t="str">
        <f>VLOOKUP($J2756,ASBVs!$A$2:$AB$411,18,FALSE)</f>
        <v>63</v>
      </c>
      <c r="F2760" s="10" t="str">
        <f>VLOOKUP($J2756,ASBVs!$A$2:$AB$411,16,FALSE)</f>
        <v>65</v>
      </c>
      <c r="G2760" s="10" t="str">
        <f>VLOOKUP($J2756,ASBVs!$A$2:$AB$411,20,FALSE)</f>
        <v>57</v>
      </c>
      <c r="H2760" s="10" t="str">
        <f>VLOOKUP($J2756,ASBVs!$A$2:$AB$411,22,FALSE)</f>
        <v>43</v>
      </c>
      <c r="I2760" s="10" t="str">
        <f>VLOOKUP($J2756,ASBVs!$A$2:$AB$411,24,FALSE)</f>
        <v>42</v>
      </c>
      <c r="J2760" s="10" t="str">
        <f>VLOOKUP($J2756,ASBVs!$A$2:$AB$411,26,FALSE)</f>
        <v>47</v>
      </c>
    </row>
    <row r="2761" spans="2:10" ht="13.35" customHeight="1">
      <c r="B2761" s="11" t="s">
        <v>3103</v>
      </c>
      <c r="C2761" s="11" t="s">
        <v>3091</v>
      </c>
      <c r="D2761" s="11" t="s">
        <v>3104</v>
      </c>
      <c r="E2761" s="23" t="s">
        <v>2623</v>
      </c>
      <c r="F2761" s="23"/>
      <c r="G2761" s="24" t="s">
        <v>3105</v>
      </c>
      <c r="H2761" s="25"/>
      <c r="I2761" s="23" t="s">
        <v>3106</v>
      </c>
      <c r="J2761" s="23"/>
    </row>
    <row r="2762" spans="2:10" ht="13.35" customHeight="1">
      <c r="B2762" s="10" t="str">
        <f>VLOOKUP($J2756,ASBVs!$A$2:$AE$411,29,FALSE)</f>
        <v>1</v>
      </c>
      <c r="C2762" s="10" t="str">
        <f>VLOOKUP($J2756,ASBVs!$A$2:$AE$411,30,FALSE)</f>
        <v>2</v>
      </c>
      <c r="D2762" s="10" t="str">
        <f>VLOOKUP($J2756,ASBVs!$A$2:$AE$411,31,FALSE)</f>
        <v>2</v>
      </c>
      <c r="E2762" s="26" t="str">
        <f>VLOOKUP($J2756,ASBVs!$A$2:$B$411,2,FALSE)</f>
        <v xml:space="preserve">Tradie </v>
      </c>
      <c r="F2762" s="26"/>
      <c r="G2762" s="27" t="str">
        <f>VLOOKUP($J2756,ASBVs!$A$2:$AB$411,27,FALSE)</f>
        <v>137.15</v>
      </c>
      <c r="H2762" s="25"/>
      <c r="I2762" s="27" t="str">
        <f>VLOOKUP($J2756,ASBVs!$A$2:$AB$411,28,FALSE)</f>
        <v>138.21</v>
      </c>
      <c r="J2762" s="25"/>
    </row>
    <row r="2763" spans="2:10" ht="13.35" customHeight="1">
      <c r="B2763" s="28" t="s">
        <v>3107</v>
      </c>
      <c r="C2763" s="28"/>
      <c r="D2763" s="28"/>
      <c r="E2763" s="28"/>
      <c r="F2763" s="28"/>
      <c r="G2763" s="28"/>
      <c r="H2763" s="28" t="s">
        <v>3108</v>
      </c>
      <c r="I2763" s="28"/>
      <c r="J2763" s="28"/>
    </row>
    <row r="2765" spans="2:10" ht="13.35" customHeight="1">
      <c r="B2765" s="3" t="s">
        <v>3099</v>
      </c>
      <c r="C2765" s="4"/>
      <c r="D2765" s="4" t="str">
        <f>VLOOKUP($J2765,ASBVs!$A$2:$D$411,4,FALSE)</f>
        <v>220664</v>
      </c>
      <c r="E2765" s="4"/>
      <c r="F2765" s="4" t="str">
        <f>VLOOKUP($J2765,ASBVs!$A$2:$H$411,8,FALSE)</f>
        <v>Twin</v>
      </c>
      <c r="G2765" s="29" t="str">
        <f>VLOOKUP($J2765,ASBVs!$A$2:$AF$411,32,FALSE)</f>
        <v>«««««</v>
      </c>
      <c r="H2765" s="30"/>
      <c r="I2765" s="5" t="s">
        <v>3100</v>
      </c>
      <c r="J2765" s="6">
        <v>308</v>
      </c>
    </row>
    <row r="2766" spans="2:10" ht="13.35" customHeight="1">
      <c r="B2766" s="7" t="s">
        <v>3101</v>
      </c>
      <c r="C2766" s="19" t="str">
        <f>VLOOKUP($J2765,ASBVs!$A$2:$F$411,6,FALSE)</f>
        <v>211162</v>
      </c>
      <c r="D2766" s="20"/>
      <c r="E2766" s="20"/>
      <c r="F2766" s="7" t="s">
        <v>3102</v>
      </c>
      <c r="G2766" s="21">
        <f>VLOOKUP($J2765,ASBVs!$A$2:$G$411,7,FALSE)</f>
        <v>44684</v>
      </c>
      <c r="H2766" s="21"/>
      <c r="I2766" s="21"/>
      <c r="J2766" s="22"/>
    </row>
    <row r="2767" spans="2:10" ht="13.35" customHeight="1">
      <c r="B2767" s="8" t="s">
        <v>0</v>
      </c>
      <c r="C2767" s="9" t="s">
        <v>6</v>
      </c>
      <c r="D2767" s="9" t="s">
        <v>2667</v>
      </c>
      <c r="E2767" s="9" t="s">
        <v>2</v>
      </c>
      <c r="F2767" s="9" t="s">
        <v>1</v>
      </c>
      <c r="G2767" s="8" t="s">
        <v>3</v>
      </c>
      <c r="H2767" s="8" t="s">
        <v>4</v>
      </c>
      <c r="I2767" s="8" t="s">
        <v>5</v>
      </c>
      <c r="J2767" s="8" t="s">
        <v>7</v>
      </c>
    </row>
    <row r="2768" spans="2:10" ht="13.35" customHeight="1">
      <c r="B2768" s="10" t="str">
        <f>VLOOKUP($J2765,ASBVs!$A$2:$AE$411,9,FALSE)</f>
        <v>0.32</v>
      </c>
      <c r="C2768" s="10" t="str">
        <f>VLOOKUP($J2765,ASBVs!$A$2:$AE$411,11,FALSE)</f>
        <v>8.62</v>
      </c>
      <c r="D2768" s="10" t="str">
        <f>VLOOKUP($J2765,ASBVs!$A$2:$AE$411,13,FALSE)</f>
        <v>12.90</v>
      </c>
      <c r="E2768" s="10" t="str">
        <f>VLOOKUP($J2765,ASBVs!$A$2:$AE$411,17,FALSE)</f>
        <v>-1.04</v>
      </c>
      <c r="F2768" s="10" t="str">
        <f>VLOOKUP($J2765,ASBVs!$A$2:$AE$411,15,FALSE)</f>
        <v>1.77</v>
      </c>
      <c r="G2768" s="10" t="str">
        <f>VLOOKUP($J2765,ASBVs!$A$2:$AE$411,19,FALSE)</f>
        <v>3.51</v>
      </c>
      <c r="H2768" s="10" t="str">
        <f>VLOOKUP($J2765,ASBVs!$A$2:$AE$411,21,FALSE)</f>
        <v>-0.19</v>
      </c>
      <c r="I2768" s="10" t="str">
        <f>VLOOKUP($J2765,ASBVs!$A$2:$AE$411,23,FALSE)</f>
        <v>1.34</v>
      </c>
      <c r="J2768" s="10" t="str">
        <f>VLOOKUP($J2765,ASBVs!$A$2:$AE$411,25,FALSE)</f>
        <v>1.91</v>
      </c>
    </row>
    <row r="2769" spans="2:10" ht="13.35" customHeight="1">
      <c r="B2769" s="10" t="str">
        <f>VLOOKUP($J2765,ASBVs!$A$2:$AB$411,10,FALSE)</f>
        <v>51</v>
      </c>
      <c r="C2769" s="10" t="str">
        <f>VLOOKUP($J2765,ASBVs!$A$2:$AB$411,12,FALSE)</f>
        <v>56</v>
      </c>
      <c r="D2769" s="10" t="str">
        <f>VLOOKUP($J2765,ASBVs!$A$2:$AB$411,14,FALSE)</f>
        <v>56</v>
      </c>
      <c r="E2769" s="10" t="str">
        <f>VLOOKUP($J2765,ASBVs!$A$2:$AB$411,18,FALSE)</f>
        <v>58</v>
      </c>
      <c r="F2769" s="10" t="str">
        <f>VLOOKUP($J2765,ASBVs!$A$2:$AB$411,16,FALSE)</f>
        <v>61</v>
      </c>
      <c r="G2769" s="10" t="str">
        <f>VLOOKUP($J2765,ASBVs!$A$2:$AB$411,20,FALSE)</f>
        <v>45</v>
      </c>
      <c r="H2769" s="10" t="str">
        <f>VLOOKUP($J2765,ASBVs!$A$2:$AB$411,22,FALSE)</f>
        <v>36</v>
      </c>
      <c r="I2769" s="10" t="str">
        <f>VLOOKUP($J2765,ASBVs!$A$2:$AB$411,24,FALSE)</f>
        <v>35</v>
      </c>
      <c r="J2769" s="10" t="str">
        <f>VLOOKUP($J2765,ASBVs!$A$2:$AB$411,26,FALSE)</f>
        <v>42</v>
      </c>
    </row>
    <row r="2770" spans="2:10" ht="13.35" customHeight="1">
      <c r="B2770" s="11" t="s">
        <v>3103</v>
      </c>
      <c r="C2770" s="11" t="s">
        <v>3091</v>
      </c>
      <c r="D2770" s="11" t="s">
        <v>3104</v>
      </c>
      <c r="E2770" s="23" t="s">
        <v>2623</v>
      </c>
      <c r="F2770" s="23"/>
      <c r="G2770" s="24" t="s">
        <v>3105</v>
      </c>
      <c r="H2770" s="25"/>
      <c r="I2770" s="23" t="s">
        <v>3106</v>
      </c>
      <c r="J2770" s="23"/>
    </row>
    <row r="2771" spans="2:10" ht="13.35" customHeight="1">
      <c r="B2771" s="10" t="str">
        <f>VLOOKUP($J2765,ASBVs!$A$2:$AE$411,29,FALSE)</f>
        <v>2</v>
      </c>
      <c r="C2771" s="10" t="str">
        <f>VLOOKUP($J2765,ASBVs!$A$2:$AE$411,30,FALSE)</f>
        <v>3</v>
      </c>
      <c r="D2771" s="10" t="str">
        <f>VLOOKUP($J2765,ASBVs!$A$2:$AE$411,31,FALSE)</f>
        <v>2</v>
      </c>
      <c r="E2771" s="26" t="str">
        <f>VLOOKUP($J2765,ASBVs!$A$2:$B$411,2,FALSE)</f>
        <v xml:space="preserve">Tradie </v>
      </c>
      <c r="F2771" s="26"/>
      <c r="G2771" s="27" t="str">
        <f>VLOOKUP($J2765,ASBVs!$A$2:$AB$411,27,FALSE)</f>
        <v>135.08</v>
      </c>
      <c r="H2771" s="25"/>
      <c r="I2771" s="27" t="str">
        <f>VLOOKUP($J2765,ASBVs!$A$2:$AB$411,28,FALSE)</f>
        <v>137.83</v>
      </c>
      <c r="J2771" s="25"/>
    </row>
    <row r="2772" spans="2:10" ht="13.35" customHeight="1">
      <c r="B2772" s="28" t="s">
        <v>3107</v>
      </c>
      <c r="C2772" s="28"/>
      <c r="D2772" s="28"/>
      <c r="E2772" s="28"/>
      <c r="F2772" s="28"/>
      <c r="G2772" s="28"/>
      <c r="H2772" s="28" t="s">
        <v>3108</v>
      </c>
      <c r="I2772" s="28"/>
      <c r="J2772" s="28"/>
    </row>
    <row r="2774" spans="2:10" ht="13.35" customHeight="1">
      <c r="B2774" s="3" t="s">
        <v>3099</v>
      </c>
      <c r="C2774" s="4"/>
      <c r="D2774" s="4" t="str">
        <f>VLOOKUP($J2774,ASBVs!$A$2:$D$411,4,FALSE)</f>
        <v>220411</v>
      </c>
      <c r="E2774" s="4"/>
      <c r="F2774" s="4" t="str">
        <f>VLOOKUP($J2774,ASBVs!$A$2:$H$411,8,FALSE)</f>
        <v>Twin</v>
      </c>
      <c r="G2774" s="29" t="str">
        <f>VLOOKUP($J2774,ASBVs!$A$2:$AF$411,32,FALSE)</f>
        <v>«««««</v>
      </c>
      <c r="H2774" s="30"/>
      <c r="I2774" s="5" t="s">
        <v>3100</v>
      </c>
      <c r="J2774" s="6">
        <v>309</v>
      </c>
    </row>
    <row r="2775" spans="2:10" ht="13.35" customHeight="1">
      <c r="B2775" s="7" t="s">
        <v>3101</v>
      </c>
      <c r="C2775" s="19" t="str">
        <f>VLOOKUP($J2774,ASBVs!$A$2:$F$411,6,FALSE)</f>
        <v>200242</v>
      </c>
      <c r="D2775" s="20"/>
      <c r="E2775" s="20"/>
      <c r="F2775" s="7" t="s">
        <v>3102</v>
      </c>
      <c r="G2775" s="21">
        <f>VLOOKUP($J2774,ASBVs!$A$2:$G$411,7,FALSE)</f>
        <v>44681</v>
      </c>
      <c r="H2775" s="21"/>
      <c r="I2775" s="21"/>
      <c r="J2775" s="22"/>
    </row>
    <row r="2776" spans="2:10" ht="13.35" customHeight="1">
      <c r="B2776" s="8" t="s">
        <v>0</v>
      </c>
      <c r="C2776" s="9" t="s">
        <v>6</v>
      </c>
      <c r="D2776" s="9" t="s">
        <v>2667</v>
      </c>
      <c r="E2776" s="9" t="s">
        <v>2</v>
      </c>
      <c r="F2776" s="9" t="s">
        <v>1</v>
      </c>
      <c r="G2776" s="8" t="s">
        <v>3</v>
      </c>
      <c r="H2776" s="8" t="s">
        <v>4</v>
      </c>
      <c r="I2776" s="8" t="s">
        <v>5</v>
      </c>
      <c r="J2776" s="8" t="s">
        <v>7</v>
      </c>
    </row>
    <row r="2777" spans="2:10" ht="13.35" customHeight="1">
      <c r="B2777" s="10" t="str">
        <f>VLOOKUP($J2774,ASBVs!$A$2:$AE$411,9,FALSE)</f>
        <v>0.46</v>
      </c>
      <c r="C2777" s="10" t="str">
        <f>VLOOKUP($J2774,ASBVs!$A$2:$AE$411,11,FALSE)</f>
        <v>9.95</v>
      </c>
      <c r="D2777" s="10" t="str">
        <f>VLOOKUP($J2774,ASBVs!$A$2:$AE$411,13,FALSE)</f>
        <v>14.23</v>
      </c>
      <c r="E2777" s="10" t="str">
        <f>VLOOKUP($J2774,ASBVs!$A$2:$AE$411,17,FALSE)</f>
        <v>0.82</v>
      </c>
      <c r="F2777" s="10" t="str">
        <f>VLOOKUP($J2774,ASBVs!$A$2:$AE$411,15,FALSE)</f>
        <v>3.12</v>
      </c>
      <c r="G2777" s="10" t="str">
        <f>VLOOKUP($J2774,ASBVs!$A$2:$AE$411,19,FALSE)</f>
        <v>2.02</v>
      </c>
      <c r="H2777" s="10" t="str">
        <f>VLOOKUP($J2774,ASBVs!$A$2:$AE$411,21,FALSE)</f>
        <v>-0.18</v>
      </c>
      <c r="I2777" s="10" t="str">
        <f>VLOOKUP($J2774,ASBVs!$A$2:$AE$411,23,FALSE)</f>
        <v>1.69</v>
      </c>
      <c r="J2777" s="10" t="str">
        <f>VLOOKUP($J2774,ASBVs!$A$2:$AE$411,25,FALSE)</f>
        <v>2.62</v>
      </c>
    </row>
    <row r="2778" spans="2:10" ht="13.35" customHeight="1">
      <c r="B2778" s="10" t="str">
        <f>VLOOKUP($J2774,ASBVs!$A$2:$AB$411,10,FALSE)</f>
        <v>63</v>
      </c>
      <c r="C2778" s="10" t="str">
        <f>VLOOKUP($J2774,ASBVs!$A$2:$AB$411,12,FALSE)</f>
        <v>67</v>
      </c>
      <c r="D2778" s="10" t="str">
        <f>VLOOKUP($J2774,ASBVs!$A$2:$AB$411,14,FALSE)</f>
        <v>68</v>
      </c>
      <c r="E2778" s="10" t="str">
        <f>VLOOKUP($J2774,ASBVs!$A$2:$AB$411,18,FALSE)</f>
        <v>68</v>
      </c>
      <c r="F2778" s="10" t="str">
        <f>VLOOKUP($J2774,ASBVs!$A$2:$AB$411,16,FALSE)</f>
        <v>70</v>
      </c>
      <c r="G2778" s="10" t="str">
        <f>VLOOKUP($J2774,ASBVs!$A$2:$AB$411,20,FALSE)</f>
        <v>57</v>
      </c>
      <c r="H2778" s="10" t="str">
        <f>VLOOKUP($J2774,ASBVs!$A$2:$AB$411,22,FALSE)</f>
        <v>45</v>
      </c>
      <c r="I2778" s="10" t="str">
        <f>VLOOKUP($J2774,ASBVs!$A$2:$AB$411,24,FALSE)</f>
        <v>45</v>
      </c>
      <c r="J2778" s="10" t="str">
        <f>VLOOKUP($J2774,ASBVs!$A$2:$AB$411,26,FALSE)</f>
        <v>53</v>
      </c>
    </row>
    <row r="2779" spans="2:10" ht="13.35" customHeight="1">
      <c r="B2779" s="11" t="s">
        <v>3103</v>
      </c>
      <c r="C2779" s="11" t="s">
        <v>3091</v>
      </c>
      <c r="D2779" s="11" t="s">
        <v>3104</v>
      </c>
      <c r="E2779" s="23" t="s">
        <v>2623</v>
      </c>
      <c r="F2779" s="23"/>
      <c r="G2779" s="24" t="s">
        <v>3105</v>
      </c>
      <c r="H2779" s="25"/>
      <c r="I2779" s="23" t="s">
        <v>3106</v>
      </c>
      <c r="J2779" s="23"/>
    </row>
    <row r="2780" spans="2:10" ht="13.35" customHeight="1">
      <c r="B2780" s="10" t="str">
        <f>VLOOKUP($J2774,ASBVs!$A$2:$AE$411,29,FALSE)</f>
        <v>2</v>
      </c>
      <c r="C2780" s="10" t="str">
        <f>VLOOKUP($J2774,ASBVs!$A$2:$AE$411,30,FALSE)</f>
        <v>2</v>
      </c>
      <c r="D2780" s="10" t="str">
        <f>VLOOKUP($J2774,ASBVs!$A$2:$AE$411,31,FALSE)</f>
        <v>2</v>
      </c>
      <c r="E2780" s="26" t="str">
        <f>VLOOKUP($J2774,ASBVs!$A$2:$B$411,2,FALSE)</f>
        <v xml:space="preserve">Tradie </v>
      </c>
      <c r="F2780" s="26"/>
      <c r="G2780" s="27" t="str">
        <f>VLOOKUP($J2774,ASBVs!$A$2:$AB$411,27,FALSE)</f>
        <v>132.55</v>
      </c>
      <c r="H2780" s="25"/>
      <c r="I2780" s="27" t="str">
        <f>VLOOKUP($J2774,ASBVs!$A$2:$AB$411,28,FALSE)</f>
        <v>135.56</v>
      </c>
      <c r="J2780" s="25"/>
    </row>
    <row r="2781" spans="2:10" ht="13.35" customHeight="1">
      <c r="B2781" s="28" t="s">
        <v>3107</v>
      </c>
      <c r="C2781" s="28"/>
      <c r="D2781" s="28"/>
      <c r="E2781" s="28"/>
      <c r="F2781" s="28"/>
      <c r="G2781" s="28"/>
      <c r="H2781" s="28" t="s">
        <v>3108</v>
      </c>
      <c r="I2781" s="28"/>
      <c r="J2781" s="28"/>
    </row>
    <row r="2783" spans="2:10" ht="13.35" customHeight="1">
      <c r="B2783" s="3" t="s">
        <v>3099</v>
      </c>
      <c r="C2783" s="4"/>
      <c r="D2783" s="4" t="str">
        <f>VLOOKUP($J2783,ASBVs!$A$2:$D$411,4,FALSE)</f>
        <v>221354</v>
      </c>
      <c r="E2783" s="4"/>
      <c r="F2783" s="4" t="str">
        <f>VLOOKUP($J2783,ASBVs!$A$2:$H$411,8,FALSE)</f>
        <v>Triplet</v>
      </c>
      <c r="G2783" s="29" t="str">
        <f>VLOOKUP($J2783,ASBVs!$A$2:$AF$411,32,FALSE)</f>
        <v xml:space="preserve"> </v>
      </c>
      <c r="H2783" s="30"/>
      <c r="I2783" s="5" t="s">
        <v>3100</v>
      </c>
      <c r="J2783" s="6">
        <v>310</v>
      </c>
    </row>
    <row r="2784" spans="2:10" ht="13.35" customHeight="1">
      <c r="B2784" s="7" t="s">
        <v>3101</v>
      </c>
      <c r="C2784" s="19" t="str">
        <f>VLOOKUP($J2783,ASBVs!$A$2:$F$411,6,FALSE)</f>
        <v>211028</v>
      </c>
      <c r="D2784" s="20"/>
      <c r="E2784" s="20"/>
      <c r="F2784" s="7" t="s">
        <v>3102</v>
      </c>
      <c r="G2784" s="21">
        <f>VLOOKUP($J2783,ASBVs!$A$2:$G$411,7,FALSE)</f>
        <v>44733</v>
      </c>
      <c r="H2784" s="21"/>
      <c r="I2784" s="21"/>
      <c r="J2784" s="22"/>
    </row>
    <row r="2785" spans="2:10" ht="13.35" customHeight="1">
      <c r="B2785" s="8" t="s">
        <v>0</v>
      </c>
      <c r="C2785" s="9" t="s">
        <v>6</v>
      </c>
      <c r="D2785" s="9" t="s">
        <v>2667</v>
      </c>
      <c r="E2785" s="9" t="s">
        <v>2</v>
      </c>
      <c r="F2785" s="9" t="s">
        <v>1</v>
      </c>
      <c r="G2785" s="8" t="s">
        <v>3</v>
      </c>
      <c r="H2785" s="8" t="s">
        <v>4</v>
      </c>
      <c r="I2785" s="8" t="s">
        <v>5</v>
      </c>
      <c r="J2785" s="8" t="s">
        <v>7</v>
      </c>
    </row>
    <row r="2786" spans="2:10" ht="13.35" customHeight="1">
      <c r="B2786" s="10" t="str">
        <f>VLOOKUP($J2783,ASBVs!$A$2:$AE$411,9,FALSE)</f>
        <v>0.50</v>
      </c>
      <c r="C2786" s="10" t="str">
        <f>VLOOKUP($J2783,ASBVs!$A$2:$AE$411,11,FALSE)</f>
        <v>10.59</v>
      </c>
      <c r="D2786" s="10" t="str">
        <f>VLOOKUP($J2783,ASBVs!$A$2:$AE$411,13,FALSE)</f>
        <v>16.86</v>
      </c>
      <c r="E2786" s="10" t="str">
        <f>VLOOKUP($J2783,ASBVs!$A$2:$AE$411,17,FALSE)</f>
        <v>-0.49</v>
      </c>
      <c r="F2786" s="10" t="str">
        <f>VLOOKUP($J2783,ASBVs!$A$2:$AE$411,15,FALSE)</f>
        <v>3.02</v>
      </c>
      <c r="G2786" s="10" t="str">
        <f>VLOOKUP($J2783,ASBVs!$A$2:$AE$411,19,FALSE)</f>
        <v>4.37</v>
      </c>
      <c r="H2786" s="10" t="str">
        <f>VLOOKUP($J2783,ASBVs!$A$2:$AE$411,21,FALSE)</f>
        <v>-0.40</v>
      </c>
      <c r="I2786" s="10" t="str">
        <f>VLOOKUP($J2783,ASBVs!$A$2:$AE$411,23,FALSE)</f>
        <v>2.71</v>
      </c>
      <c r="J2786" s="10" t="str">
        <f>VLOOKUP($J2783,ASBVs!$A$2:$AE$411,25,FALSE)</f>
        <v>2.94</v>
      </c>
    </row>
    <row r="2787" spans="2:10" ht="13.35" customHeight="1">
      <c r="B2787" s="10" t="str">
        <f>VLOOKUP($J2783,ASBVs!$A$2:$AB$411,10,FALSE)</f>
        <v>59</v>
      </c>
      <c r="C2787" s="10" t="str">
        <f>VLOOKUP($J2783,ASBVs!$A$2:$AB$411,12,FALSE)</f>
        <v>62</v>
      </c>
      <c r="D2787" s="10" t="str">
        <f>VLOOKUP($J2783,ASBVs!$A$2:$AB$411,14,FALSE)</f>
        <v>59</v>
      </c>
      <c r="E2787" s="10" t="str">
        <f>VLOOKUP($J2783,ASBVs!$A$2:$AB$411,18,FALSE)</f>
        <v>61</v>
      </c>
      <c r="F2787" s="10" t="str">
        <f>VLOOKUP($J2783,ASBVs!$A$2:$AB$411,16,FALSE)</f>
        <v>63</v>
      </c>
      <c r="G2787" s="10" t="str">
        <f>VLOOKUP($J2783,ASBVs!$A$2:$AB$411,20,FALSE)</f>
        <v>55</v>
      </c>
      <c r="H2787" s="10" t="str">
        <f>VLOOKUP($J2783,ASBVs!$A$2:$AB$411,22,FALSE)</f>
        <v>48</v>
      </c>
      <c r="I2787" s="10" t="str">
        <f>VLOOKUP($J2783,ASBVs!$A$2:$AB$411,24,FALSE)</f>
        <v>48</v>
      </c>
      <c r="J2787" s="10" t="str">
        <f>VLOOKUP($J2783,ASBVs!$A$2:$AB$411,26,FALSE)</f>
        <v>50</v>
      </c>
    </row>
    <row r="2788" spans="2:10" ht="13.35" customHeight="1">
      <c r="B2788" s="11" t="s">
        <v>3103</v>
      </c>
      <c r="C2788" s="11" t="s">
        <v>3091</v>
      </c>
      <c r="D2788" s="11" t="s">
        <v>3104</v>
      </c>
      <c r="E2788" s="23" t="s">
        <v>2623</v>
      </c>
      <c r="F2788" s="23"/>
      <c r="G2788" s="24" t="s">
        <v>3105</v>
      </c>
      <c r="H2788" s="25"/>
      <c r="I2788" s="23" t="s">
        <v>3106</v>
      </c>
      <c r="J2788" s="23"/>
    </row>
    <row r="2789" spans="2:10" ht="13.35" customHeight="1">
      <c r="B2789" s="10" t="str">
        <f>VLOOKUP($J2783,ASBVs!$A$2:$AE$411,29,FALSE)</f>
        <v>3</v>
      </c>
      <c r="C2789" s="10" t="str">
        <f>VLOOKUP($J2783,ASBVs!$A$2:$AE$411,30,FALSE)</f>
        <v>2</v>
      </c>
      <c r="D2789" s="10" t="str">
        <f>VLOOKUP($J2783,ASBVs!$A$2:$AE$411,31,FALSE)</f>
        <v>3</v>
      </c>
      <c r="E2789" s="26" t="str">
        <f>VLOOKUP($J2783,ASBVs!$A$2:$B$411,2,FALSE)</f>
        <v xml:space="preserve">Dorset </v>
      </c>
      <c r="F2789" s="26"/>
      <c r="G2789" s="27" t="str">
        <f>VLOOKUP($J2783,ASBVs!$A$2:$AB$411,27,FALSE)</f>
        <v>148.53</v>
      </c>
      <c r="H2789" s="25"/>
      <c r="I2789" s="27" t="str">
        <f>VLOOKUP($J2783,ASBVs!$A$2:$AB$411,28,FALSE)</f>
        <v>153.95</v>
      </c>
      <c r="J2789" s="25"/>
    </row>
    <row r="2790" spans="2:10" ht="13.35" customHeight="1">
      <c r="B2790" s="28" t="s">
        <v>3107</v>
      </c>
      <c r="C2790" s="28"/>
      <c r="D2790" s="28"/>
      <c r="E2790" s="28"/>
      <c r="F2790" s="28"/>
      <c r="G2790" s="28"/>
      <c r="H2790" s="28" t="s">
        <v>3108</v>
      </c>
      <c r="I2790" s="28"/>
      <c r="J2790" s="28"/>
    </row>
    <row r="2792" spans="2:10" ht="13.35" customHeight="1">
      <c r="B2792" s="3" t="s">
        <v>3099</v>
      </c>
      <c r="C2792" s="4"/>
      <c r="D2792" s="4" t="str">
        <f>VLOOKUP($J2792,ASBVs!$A$2:$D$411,4,FALSE)</f>
        <v>220937</v>
      </c>
      <c r="E2792" s="4"/>
      <c r="F2792" s="4" t="str">
        <f>VLOOKUP($J2792,ASBVs!$A$2:$H$411,8,FALSE)</f>
        <v>Twin</v>
      </c>
      <c r="G2792" s="29" t="str">
        <f>VLOOKUP($J2792,ASBVs!$A$2:$AF$411,32,FALSE)</f>
        <v>«««««</v>
      </c>
      <c r="H2792" s="30"/>
      <c r="I2792" s="5" t="s">
        <v>3100</v>
      </c>
      <c r="J2792" s="6">
        <v>311</v>
      </c>
    </row>
    <row r="2793" spans="2:10" ht="13.35" customHeight="1">
      <c r="B2793" s="7" t="s">
        <v>3101</v>
      </c>
      <c r="C2793" s="19" t="str">
        <f>VLOOKUP($J2792,ASBVs!$A$2:$F$411,6,FALSE)</f>
        <v>210714</v>
      </c>
      <c r="D2793" s="20"/>
      <c r="E2793" s="20"/>
      <c r="F2793" s="7" t="s">
        <v>3102</v>
      </c>
      <c r="G2793" s="21">
        <f>VLOOKUP($J2792,ASBVs!$A$2:$G$411,7,FALSE)</f>
        <v>44692</v>
      </c>
      <c r="H2793" s="21"/>
      <c r="I2793" s="21"/>
      <c r="J2793" s="22"/>
    </row>
    <row r="2794" spans="2:10" ht="13.35" customHeight="1">
      <c r="B2794" s="8" t="s">
        <v>0</v>
      </c>
      <c r="C2794" s="9" t="s">
        <v>6</v>
      </c>
      <c r="D2794" s="9" t="s">
        <v>2667</v>
      </c>
      <c r="E2794" s="9" t="s">
        <v>2</v>
      </c>
      <c r="F2794" s="9" t="s">
        <v>1</v>
      </c>
      <c r="G2794" s="8" t="s">
        <v>3</v>
      </c>
      <c r="H2794" s="8" t="s">
        <v>4</v>
      </c>
      <c r="I2794" s="8" t="s">
        <v>5</v>
      </c>
      <c r="J2794" s="8" t="s">
        <v>7</v>
      </c>
    </row>
    <row r="2795" spans="2:10" ht="13.35" customHeight="1">
      <c r="B2795" s="10" t="str">
        <f>VLOOKUP($J2792,ASBVs!$A$2:$AE$411,9,FALSE)</f>
        <v>0.39</v>
      </c>
      <c r="C2795" s="10" t="str">
        <f>VLOOKUP($J2792,ASBVs!$A$2:$AE$411,11,FALSE)</f>
        <v>10.63</v>
      </c>
      <c r="D2795" s="10" t="str">
        <f>VLOOKUP($J2792,ASBVs!$A$2:$AE$411,13,FALSE)</f>
        <v>16.10</v>
      </c>
      <c r="E2795" s="10" t="str">
        <f>VLOOKUP($J2792,ASBVs!$A$2:$AE$411,17,FALSE)</f>
        <v>-0.44</v>
      </c>
      <c r="F2795" s="10" t="str">
        <f>VLOOKUP($J2792,ASBVs!$A$2:$AE$411,15,FALSE)</f>
        <v>2.44</v>
      </c>
      <c r="G2795" s="10" t="str">
        <f>VLOOKUP($J2792,ASBVs!$A$2:$AE$411,19,FALSE)</f>
        <v>3.36</v>
      </c>
      <c r="H2795" s="10" t="str">
        <f>VLOOKUP($J2792,ASBVs!$A$2:$AE$411,21,FALSE)</f>
        <v>0.11</v>
      </c>
      <c r="I2795" s="10" t="str">
        <f>VLOOKUP($J2792,ASBVs!$A$2:$AE$411,23,FALSE)</f>
        <v>0.82</v>
      </c>
      <c r="J2795" s="10" t="str">
        <f>VLOOKUP($J2792,ASBVs!$A$2:$AE$411,25,FALSE)</f>
        <v>2.48</v>
      </c>
    </row>
    <row r="2796" spans="2:10" ht="13.35" customHeight="1">
      <c r="B2796" s="10" t="str">
        <f>VLOOKUP($J2792,ASBVs!$A$2:$AB$411,10,FALSE)</f>
        <v>66</v>
      </c>
      <c r="C2796" s="10" t="str">
        <f>VLOOKUP($J2792,ASBVs!$A$2:$AB$411,12,FALSE)</f>
        <v>69</v>
      </c>
      <c r="D2796" s="10" t="str">
        <f>VLOOKUP($J2792,ASBVs!$A$2:$AB$411,14,FALSE)</f>
        <v>68</v>
      </c>
      <c r="E2796" s="10" t="str">
        <f>VLOOKUP($J2792,ASBVs!$A$2:$AB$411,18,FALSE)</f>
        <v>68</v>
      </c>
      <c r="F2796" s="10" t="str">
        <f>VLOOKUP($J2792,ASBVs!$A$2:$AB$411,16,FALSE)</f>
        <v>68</v>
      </c>
      <c r="G2796" s="10" t="str">
        <f>VLOOKUP($J2792,ASBVs!$A$2:$AB$411,20,FALSE)</f>
        <v>62</v>
      </c>
      <c r="H2796" s="10" t="str">
        <f>VLOOKUP($J2792,ASBVs!$A$2:$AB$411,22,FALSE)</f>
        <v>58</v>
      </c>
      <c r="I2796" s="10" t="str">
        <f>VLOOKUP($J2792,ASBVs!$A$2:$AB$411,24,FALSE)</f>
        <v>57</v>
      </c>
      <c r="J2796" s="10" t="str">
        <f>VLOOKUP($J2792,ASBVs!$A$2:$AB$411,26,FALSE)</f>
        <v>59</v>
      </c>
    </row>
    <row r="2797" spans="2:10" ht="13.35" customHeight="1">
      <c r="B2797" s="11" t="s">
        <v>3103</v>
      </c>
      <c r="C2797" s="11" t="s">
        <v>3091</v>
      </c>
      <c r="D2797" s="11" t="s">
        <v>3104</v>
      </c>
      <c r="E2797" s="23" t="s">
        <v>2623</v>
      </c>
      <c r="F2797" s="23"/>
      <c r="G2797" s="24" t="s">
        <v>3105</v>
      </c>
      <c r="H2797" s="25"/>
      <c r="I2797" s="23" t="s">
        <v>3106</v>
      </c>
      <c r="J2797" s="23"/>
    </row>
    <row r="2798" spans="2:10" ht="13.35" customHeight="1">
      <c r="B2798" s="10" t="str">
        <f>VLOOKUP($J2792,ASBVs!$A$2:$AE$411,29,FALSE)</f>
        <v>3</v>
      </c>
      <c r="C2798" s="10" t="str">
        <f>VLOOKUP($J2792,ASBVs!$A$2:$AE$411,30,FALSE)</f>
        <v>3</v>
      </c>
      <c r="D2798" s="10" t="str">
        <f>VLOOKUP($J2792,ASBVs!$A$2:$AE$411,31,FALSE)</f>
        <v>1</v>
      </c>
      <c r="E2798" s="26" t="str">
        <f>VLOOKUP($J2792,ASBVs!$A$2:$B$411,2,FALSE)</f>
        <v xml:space="preserve">Dorset </v>
      </c>
      <c r="F2798" s="26"/>
      <c r="G2798" s="27" t="str">
        <f>VLOOKUP($J2792,ASBVs!$A$2:$AB$411,27,FALSE)</f>
        <v>153.31</v>
      </c>
      <c r="H2798" s="25"/>
      <c r="I2798" s="27" t="str">
        <f>VLOOKUP($J2792,ASBVs!$A$2:$AB$411,28,FALSE)</f>
        <v>153.01</v>
      </c>
      <c r="J2798" s="25"/>
    </row>
    <row r="2799" spans="2:10" ht="13.35" customHeight="1">
      <c r="B2799" s="28" t="s">
        <v>3107</v>
      </c>
      <c r="C2799" s="28"/>
      <c r="D2799" s="28"/>
      <c r="E2799" s="28"/>
      <c r="F2799" s="28"/>
      <c r="G2799" s="28"/>
      <c r="H2799" s="28" t="s">
        <v>3108</v>
      </c>
      <c r="I2799" s="28"/>
      <c r="J2799" s="28"/>
    </row>
    <row r="2801" spans="2:10" ht="13.35" customHeight="1">
      <c r="B2801" s="3" t="s">
        <v>3099</v>
      </c>
      <c r="C2801" s="4"/>
      <c r="D2801" s="4" t="str">
        <f>VLOOKUP($J2801,ASBVs!$A$2:$D$411,4,FALSE)</f>
        <v>221385</v>
      </c>
      <c r="E2801" s="4"/>
      <c r="F2801" s="4" t="str">
        <f>VLOOKUP($J2801,ASBVs!$A$2:$H$411,8,FALSE)</f>
        <v>Twin</v>
      </c>
      <c r="G2801" s="29" t="str">
        <f>VLOOKUP($J2801,ASBVs!$A$2:$AF$411,32,FALSE)</f>
        <v>«««««</v>
      </c>
      <c r="H2801" s="30"/>
      <c r="I2801" s="5" t="s">
        <v>3100</v>
      </c>
      <c r="J2801" s="6">
        <v>312</v>
      </c>
    </row>
    <row r="2802" spans="2:10" ht="13.35" customHeight="1">
      <c r="B2802" s="7" t="s">
        <v>3101</v>
      </c>
      <c r="C2802" s="19" t="str">
        <f>VLOOKUP($J2801,ASBVs!$A$2:$F$411,6,FALSE)</f>
        <v>211028</v>
      </c>
      <c r="D2802" s="20"/>
      <c r="E2802" s="20"/>
      <c r="F2802" s="7" t="s">
        <v>3102</v>
      </c>
      <c r="G2802" s="21">
        <f>VLOOKUP($J2801,ASBVs!$A$2:$G$411,7,FALSE)</f>
        <v>44734</v>
      </c>
      <c r="H2802" s="21"/>
      <c r="I2802" s="21"/>
      <c r="J2802" s="22"/>
    </row>
    <row r="2803" spans="2:10" ht="13.35" customHeight="1">
      <c r="B2803" s="8" t="s">
        <v>0</v>
      </c>
      <c r="C2803" s="9" t="s">
        <v>6</v>
      </c>
      <c r="D2803" s="9" t="s">
        <v>2667</v>
      </c>
      <c r="E2803" s="9" t="s">
        <v>2</v>
      </c>
      <c r="F2803" s="9" t="s">
        <v>1</v>
      </c>
      <c r="G2803" s="8" t="s">
        <v>3</v>
      </c>
      <c r="H2803" s="8" t="s">
        <v>4</v>
      </c>
      <c r="I2803" s="8" t="s">
        <v>5</v>
      </c>
      <c r="J2803" s="8" t="s">
        <v>7</v>
      </c>
    </row>
    <row r="2804" spans="2:10" ht="13.35" customHeight="1">
      <c r="B2804" s="10" t="str">
        <f>VLOOKUP($J2801,ASBVs!$A$2:$AE$411,9,FALSE)</f>
        <v>0.45</v>
      </c>
      <c r="C2804" s="10" t="str">
        <f>VLOOKUP($J2801,ASBVs!$A$2:$AE$411,11,FALSE)</f>
        <v>10.73</v>
      </c>
      <c r="D2804" s="10" t="str">
        <f>VLOOKUP($J2801,ASBVs!$A$2:$AE$411,13,FALSE)</f>
        <v>16.67</v>
      </c>
      <c r="E2804" s="10" t="str">
        <f>VLOOKUP($J2801,ASBVs!$A$2:$AE$411,17,FALSE)</f>
        <v>0.20</v>
      </c>
      <c r="F2804" s="10" t="str">
        <f>VLOOKUP($J2801,ASBVs!$A$2:$AE$411,15,FALSE)</f>
        <v>3.12</v>
      </c>
      <c r="G2804" s="10" t="str">
        <f>VLOOKUP($J2801,ASBVs!$A$2:$AE$411,19,FALSE)</f>
        <v>3.44</v>
      </c>
      <c r="H2804" s="10" t="str">
        <f>VLOOKUP($J2801,ASBVs!$A$2:$AE$411,21,FALSE)</f>
        <v>-0.20</v>
      </c>
      <c r="I2804" s="10" t="str">
        <f>VLOOKUP($J2801,ASBVs!$A$2:$AE$411,23,FALSE)</f>
        <v>2.44</v>
      </c>
      <c r="J2804" s="10" t="str">
        <f>VLOOKUP($J2801,ASBVs!$A$2:$AE$411,25,FALSE)</f>
        <v>2.95</v>
      </c>
    </row>
    <row r="2805" spans="2:10" ht="13.35" customHeight="1">
      <c r="B2805" s="10" t="str">
        <f>VLOOKUP($J2801,ASBVs!$A$2:$AB$411,10,FALSE)</f>
        <v>59</v>
      </c>
      <c r="C2805" s="10" t="str">
        <f>VLOOKUP($J2801,ASBVs!$A$2:$AB$411,12,FALSE)</f>
        <v>62</v>
      </c>
      <c r="D2805" s="10" t="str">
        <f>VLOOKUP($J2801,ASBVs!$A$2:$AB$411,14,FALSE)</f>
        <v>59</v>
      </c>
      <c r="E2805" s="10" t="str">
        <f>VLOOKUP($J2801,ASBVs!$A$2:$AB$411,18,FALSE)</f>
        <v>62</v>
      </c>
      <c r="F2805" s="10" t="str">
        <f>VLOOKUP($J2801,ASBVs!$A$2:$AB$411,16,FALSE)</f>
        <v>64</v>
      </c>
      <c r="G2805" s="10" t="str">
        <f>VLOOKUP($J2801,ASBVs!$A$2:$AB$411,20,FALSE)</f>
        <v>55</v>
      </c>
      <c r="H2805" s="10" t="str">
        <f>VLOOKUP($J2801,ASBVs!$A$2:$AB$411,22,FALSE)</f>
        <v>45</v>
      </c>
      <c r="I2805" s="10" t="str">
        <f>VLOOKUP($J2801,ASBVs!$A$2:$AB$411,24,FALSE)</f>
        <v>45</v>
      </c>
      <c r="J2805" s="10" t="str">
        <f>VLOOKUP($J2801,ASBVs!$A$2:$AB$411,26,FALSE)</f>
        <v>49</v>
      </c>
    </row>
    <row r="2806" spans="2:10" ht="13.35" customHeight="1">
      <c r="B2806" s="11" t="s">
        <v>3103</v>
      </c>
      <c r="C2806" s="11" t="s">
        <v>3091</v>
      </c>
      <c r="D2806" s="11" t="s">
        <v>3104</v>
      </c>
      <c r="E2806" s="23" t="s">
        <v>2623</v>
      </c>
      <c r="F2806" s="23"/>
      <c r="G2806" s="24" t="s">
        <v>3105</v>
      </c>
      <c r="H2806" s="25"/>
      <c r="I2806" s="23" t="s">
        <v>3106</v>
      </c>
      <c r="J2806" s="23"/>
    </row>
    <row r="2807" spans="2:10" ht="13.35" customHeight="1">
      <c r="B2807" s="10" t="str">
        <f>VLOOKUP($J2801,ASBVs!$A$2:$AE$411,29,FALSE)</f>
        <v>2</v>
      </c>
      <c r="C2807" s="10" t="str">
        <f>VLOOKUP($J2801,ASBVs!$A$2:$AE$411,30,FALSE)</f>
        <v>2</v>
      </c>
      <c r="D2807" s="10" t="str">
        <f>VLOOKUP($J2801,ASBVs!$A$2:$AE$411,31,FALSE)</f>
        <v>3</v>
      </c>
      <c r="E2807" s="26" t="str">
        <f>VLOOKUP($J2801,ASBVs!$A$2:$B$411,2,FALSE)</f>
        <v xml:space="preserve">Dorset </v>
      </c>
      <c r="F2807" s="26"/>
      <c r="G2807" s="27" t="str">
        <f>VLOOKUP($J2801,ASBVs!$A$2:$AB$411,27,FALSE)</f>
        <v>148.82</v>
      </c>
      <c r="H2807" s="25"/>
      <c r="I2807" s="27" t="str">
        <f>VLOOKUP($J2801,ASBVs!$A$2:$AB$411,28,FALSE)</f>
        <v>151.98</v>
      </c>
      <c r="J2807" s="25"/>
    </row>
    <row r="2808" spans="2:10" ht="13.35" customHeight="1">
      <c r="B2808" s="28" t="s">
        <v>3107</v>
      </c>
      <c r="C2808" s="28"/>
      <c r="D2808" s="28"/>
      <c r="E2808" s="28"/>
      <c r="F2808" s="28"/>
      <c r="G2808" s="28"/>
      <c r="H2808" s="28" t="s">
        <v>3108</v>
      </c>
      <c r="I2808" s="28"/>
      <c r="J2808" s="28"/>
    </row>
    <row r="2810" spans="2:10" ht="13.35" customHeight="1">
      <c r="B2810" s="3" t="s">
        <v>3099</v>
      </c>
      <c r="C2810" s="4"/>
      <c r="D2810" s="4" t="str">
        <f>VLOOKUP($J2810,ASBVs!$A$2:$D$411,4,FALSE)</f>
        <v>221391</v>
      </c>
      <c r="E2810" s="4"/>
      <c r="F2810" s="4" t="str">
        <f>VLOOKUP($J2810,ASBVs!$A$2:$H$411,8,FALSE)</f>
        <v>Single</v>
      </c>
      <c r="G2810" s="29" t="str">
        <f>VLOOKUP($J2810,ASBVs!$A$2:$AF$411,32,FALSE)</f>
        <v xml:space="preserve"> </v>
      </c>
      <c r="H2810" s="30"/>
      <c r="I2810" s="5" t="s">
        <v>3100</v>
      </c>
      <c r="J2810" s="6">
        <v>313</v>
      </c>
    </row>
    <row r="2811" spans="2:10" ht="13.35" customHeight="1">
      <c r="B2811" s="7" t="s">
        <v>3101</v>
      </c>
      <c r="C2811" s="19" t="str">
        <f>VLOOKUP($J2810,ASBVs!$A$2:$F$411,6,FALSE)</f>
        <v>211028</v>
      </c>
      <c r="D2811" s="20"/>
      <c r="E2811" s="20"/>
      <c r="F2811" s="7" t="s">
        <v>3102</v>
      </c>
      <c r="G2811" s="21">
        <f>VLOOKUP($J2810,ASBVs!$A$2:$G$411,7,FALSE)</f>
        <v>44734</v>
      </c>
      <c r="H2811" s="21"/>
      <c r="I2811" s="21"/>
      <c r="J2811" s="22"/>
    </row>
    <row r="2812" spans="2:10" ht="13.35" customHeight="1">
      <c r="B2812" s="8" t="s">
        <v>0</v>
      </c>
      <c r="C2812" s="9" t="s">
        <v>6</v>
      </c>
      <c r="D2812" s="9" t="s">
        <v>2667</v>
      </c>
      <c r="E2812" s="9" t="s">
        <v>2</v>
      </c>
      <c r="F2812" s="9" t="s">
        <v>1</v>
      </c>
      <c r="G2812" s="8" t="s">
        <v>3</v>
      </c>
      <c r="H2812" s="8" t="s">
        <v>4</v>
      </c>
      <c r="I2812" s="8" t="s">
        <v>5</v>
      </c>
      <c r="J2812" s="8" t="s">
        <v>7</v>
      </c>
    </row>
    <row r="2813" spans="2:10" ht="13.35" customHeight="1">
      <c r="B2813" s="10" t="str">
        <f>VLOOKUP($J2810,ASBVs!$A$2:$AE$411,9,FALSE)</f>
        <v>0.41</v>
      </c>
      <c r="C2813" s="10" t="str">
        <f>VLOOKUP($J2810,ASBVs!$A$2:$AE$411,11,FALSE)</f>
        <v>10.42</v>
      </c>
      <c r="D2813" s="10" t="str">
        <f>VLOOKUP($J2810,ASBVs!$A$2:$AE$411,13,FALSE)</f>
        <v>15.69</v>
      </c>
      <c r="E2813" s="10" t="str">
        <f>VLOOKUP($J2810,ASBVs!$A$2:$AE$411,17,FALSE)</f>
        <v>-0.21</v>
      </c>
      <c r="F2813" s="10" t="str">
        <f>VLOOKUP($J2810,ASBVs!$A$2:$AE$411,15,FALSE)</f>
        <v>2.96</v>
      </c>
      <c r="G2813" s="10" t="str">
        <f>VLOOKUP($J2810,ASBVs!$A$2:$AE$411,19,FALSE)</f>
        <v>3.72</v>
      </c>
      <c r="H2813" s="10" t="str">
        <f>VLOOKUP($J2810,ASBVs!$A$2:$AE$411,21,FALSE)</f>
        <v>-0.31</v>
      </c>
      <c r="I2813" s="10" t="str">
        <f>VLOOKUP($J2810,ASBVs!$A$2:$AE$411,23,FALSE)</f>
        <v>2.40</v>
      </c>
      <c r="J2813" s="10" t="str">
        <f>VLOOKUP($J2810,ASBVs!$A$2:$AE$411,25,FALSE)</f>
        <v>2.64</v>
      </c>
    </row>
    <row r="2814" spans="2:10" ht="13.35" customHeight="1">
      <c r="B2814" s="10" t="str">
        <f>VLOOKUP($J2810,ASBVs!$A$2:$AB$411,10,FALSE)</f>
        <v>59</v>
      </c>
      <c r="C2814" s="10" t="str">
        <f>VLOOKUP($J2810,ASBVs!$A$2:$AB$411,12,FALSE)</f>
        <v>62</v>
      </c>
      <c r="D2814" s="10" t="str">
        <f>VLOOKUP($J2810,ASBVs!$A$2:$AB$411,14,FALSE)</f>
        <v>59</v>
      </c>
      <c r="E2814" s="10" t="str">
        <f>VLOOKUP($J2810,ASBVs!$A$2:$AB$411,18,FALSE)</f>
        <v>61</v>
      </c>
      <c r="F2814" s="10" t="str">
        <f>VLOOKUP($J2810,ASBVs!$A$2:$AB$411,16,FALSE)</f>
        <v>63</v>
      </c>
      <c r="G2814" s="10" t="str">
        <f>VLOOKUP($J2810,ASBVs!$A$2:$AB$411,20,FALSE)</f>
        <v>55</v>
      </c>
      <c r="H2814" s="10" t="str">
        <f>VLOOKUP($J2810,ASBVs!$A$2:$AB$411,22,FALSE)</f>
        <v>47</v>
      </c>
      <c r="I2814" s="10" t="str">
        <f>VLOOKUP($J2810,ASBVs!$A$2:$AB$411,24,FALSE)</f>
        <v>47</v>
      </c>
      <c r="J2814" s="10" t="str">
        <f>VLOOKUP($J2810,ASBVs!$A$2:$AB$411,26,FALSE)</f>
        <v>50</v>
      </c>
    </row>
    <row r="2815" spans="2:10" ht="13.35" customHeight="1">
      <c r="B2815" s="11" t="s">
        <v>3103</v>
      </c>
      <c r="C2815" s="11" t="s">
        <v>3091</v>
      </c>
      <c r="D2815" s="11" t="s">
        <v>3104</v>
      </c>
      <c r="E2815" s="23" t="s">
        <v>2623</v>
      </c>
      <c r="F2815" s="23"/>
      <c r="G2815" s="24" t="s">
        <v>3105</v>
      </c>
      <c r="H2815" s="25"/>
      <c r="I2815" s="23" t="s">
        <v>3106</v>
      </c>
      <c r="J2815" s="23"/>
    </row>
    <row r="2816" spans="2:10" ht="13.35" customHeight="1">
      <c r="B2816" s="10" t="str">
        <f>VLOOKUP($J2810,ASBVs!$A$2:$AE$411,29,FALSE)</f>
        <v>2</v>
      </c>
      <c r="C2816" s="10" t="str">
        <f>VLOOKUP($J2810,ASBVs!$A$2:$AE$411,30,FALSE)</f>
        <v>3</v>
      </c>
      <c r="D2816" s="10" t="str">
        <f>VLOOKUP($J2810,ASBVs!$A$2:$AE$411,31,FALSE)</f>
        <v>2</v>
      </c>
      <c r="E2816" s="26" t="str">
        <f>VLOOKUP($J2810,ASBVs!$A$2:$B$411,2,FALSE)</f>
        <v xml:space="preserve">Dorset </v>
      </c>
      <c r="F2816" s="26"/>
      <c r="G2816" s="27" t="str">
        <f>VLOOKUP($J2810,ASBVs!$A$2:$AB$411,27,FALSE)</f>
        <v>146.91</v>
      </c>
      <c r="H2816" s="25"/>
      <c r="I2816" s="27" t="str">
        <f>VLOOKUP($J2810,ASBVs!$A$2:$AB$411,28,FALSE)</f>
        <v>151.32</v>
      </c>
      <c r="J2816" s="25"/>
    </row>
    <row r="2817" spans="2:10" ht="13.35" customHeight="1">
      <c r="B2817" s="28" t="s">
        <v>3107</v>
      </c>
      <c r="C2817" s="28"/>
      <c r="D2817" s="28"/>
      <c r="E2817" s="28"/>
      <c r="F2817" s="28"/>
      <c r="G2817" s="28"/>
      <c r="H2817" s="28" t="s">
        <v>3108</v>
      </c>
      <c r="I2817" s="28"/>
      <c r="J2817" s="28"/>
    </row>
    <row r="2819" spans="2:10" ht="13.35" customHeight="1">
      <c r="B2819" s="3" t="s">
        <v>3099</v>
      </c>
      <c r="C2819" s="4"/>
      <c r="D2819" s="4" t="str">
        <f>VLOOKUP($J2819,ASBVs!$A$2:$D$411,4,FALSE)</f>
        <v>221303</v>
      </c>
      <c r="E2819" s="4"/>
      <c r="F2819" s="4" t="str">
        <f>VLOOKUP($J2819,ASBVs!$A$2:$H$411,8,FALSE)</f>
        <v>Twin</v>
      </c>
      <c r="G2819" s="29" t="str">
        <f>VLOOKUP($J2819,ASBVs!$A$2:$AF$411,32,FALSE)</f>
        <v>«««««</v>
      </c>
      <c r="H2819" s="30"/>
      <c r="I2819" s="5" t="s">
        <v>3100</v>
      </c>
      <c r="J2819" s="6">
        <v>314</v>
      </c>
    </row>
    <row r="2820" spans="2:10" ht="13.35" customHeight="1">
      <c r="B2820" s="7" t="s">
        <v>3101</v>
      </c>
      <c r="C2820" s="19" t="str">
        <f>VLOOKUP($J2819,ASBVs!$A$2:$F$411,6,FALSE)</f>
        <v>211028</v>
      </c>
      <c r="D2820" s="20"/>
      <c r="E2820" s="20"/>
      <c r="F2820" s="7" t="s">
        <v>3102</v>
      </c>
      <c r="G2820" s="21">
        <f>VLOOKUP($J2819,ASBVs!$A$2:$G$411,7,FALSE)</f>
        <v>44731</v>
      </c>
      <c r="H2820" s="21"/>
      <c r="I2820" s="21"/>
      <c r="J2820" s="22"/>
    </row>
    <row r="2821" spans="2:10" ht="13.35" customHeight="1">
      <c r="B2821" s="8" t="s">
        <v>0</v>
      </c>
      <c r="C2821" s="9" t="s">
        <v>6</v>
      </c>
      <c r="D2821" s="9" t="s">
        <v>2667</v>
      </c>
      <c r="E2821" s="9" t="s">
        <v>2</v>
      </c>
      <c r="F2821" s="9" t="s">
        <v>1</v>
      </c>
      <c r="G2821" s="8" t="s">
        <v>3</v>
      </c>
      <c r="H2821" s="8" t="s">
        <v>4</v>
      </c>
      <c r="I2821" s="8" t="s">
        <v>5</v>
      </c>
      <c r="J2821" s="8" t="s">
        <v>7</v>
      </c>
    </row>
    <row r="2822" spans="2:10" ht="13.35" customHeight="1">
      <c r="B2822" s="10" t="str">
        <f>VLOOKUP($J2819,ASBVs!$A$2:$AE$411,9,FALSE)</f>
        <v>0.38</v>
      </c>
      <c r="C2822" s="10" t="str">
        <f>VLOOKUP($J2819,ASBVs!$A$2:$AE$411,11,FALSE)</f>
        <v>10.70</v>
      </c>
      <c r="D2822" s="10" t="str">
        <f>VLOOKUP($J2819,ASBVs!$A$2:$AE$411,13,FALSE)</f>
        <v>16.62</v>
      </c>
      <c r="E2822" s="10" t="str">
        <f>VLOOKUP($J2819,ASBVs!$A$2:$AE$411,17,FALSE)</f>
        <v>0.51</v>
      </c>
      <c r="F2822" s="10" t="str">
        <f>VLOOKUP($J2819,ASBVs!$A$2:$AE$411,15,FALSE)</f>
        <v>3.27</v>
      </c>
      <c r="G2822" s="10" t="str">
        <f>VLOOKUP($J2819,ASBVs!$A$2:$AE$411,19,FALSE)</f>
        <v>3.10</v>
      </c>
      <c r="H2822" s="10" t="str">
        <f>VLOOKUP($J2819,ASBVs!$A$2:$AE$411,21,FALSE)</f>
        <v>-0.15</v>
      </c>
      <c r="I2822" s="10" t="str">
        <f>VLOOKUP($J2819,ASBVs!$A$2:$AE$411,23,FALSE)</f>
        <v>2.99</v>
      </c>
      <c r="J2822" s="10" t="str">
        <f>VLOOKUP($J2819,ASBVs!$A$2:$AE$411,25,FALSE)</f>
        <v>3.04</v>
      </c>
    </row>
    <row r="2823" spans="2:10" ht="13.35" customHeight="1">
      <c r="B2823" s="10" t="str">
        <f>VLOOKUP($J2819,ASBVs!$A$2:$AB$411,10,FALSE)</f>
        <v>59</v>
      </c>
      <c r="C2823" s="10" t="str">
        <f>VLOOKUP($J2819,ASBVs!$A$2:$AB$411,12,FALSE)</f>
        <v>62</v>
      </c>
      <c r="D2823" s="10" t="str">
        <f>VLOOKUP($J2819,ASBVs!$A$2:$AB$411,14,FALSE)</f>
        <v>59</v>
      </c>
      <c r="E2823" s="10" t="str">
        <f>VLOOKUP($J2819,ASBVs!$A$2:$AB$411,18,FALSE)</f>
        <v>61</v>
      </c>
      <c r="F2823" s="10" t="str">
        <f>VLOOKUP($J2819,ASBVs!$A$2:$AB$411,16,FALSE)</f>
        <v>64</v>
      </c>
      <c r="G2823" s="10" t="str">
        <f>VLOOKUP($J2819,ASBVs!$A$2:$AB$411,20,FALSE)</f>
        <v>56</v>
      </c>
      <c r="H2823" s="10" t="str">
        <f>VLOOKUP($J2819,ASBVs!$A$2:$AB$411,22,FALSE)</f>
        <v>48</v>
      </c>
      <c r="I2823" s="10" t="str">
        <f>VLOOKUP($J2819,ASBVs!$A$2:$AB$411,24,FALSE)</f>
        <v>48</v>
      </c>
      <c r="J2823" s="10" t="str">
        <f>VLOOKUP($J2819,ASBVs!$A$2:$AB$411,26,FALSE)</f>
        <v>50</v>
      </c>
    </row>
    <row r="2824" spans="2:10" ht="13.35" customHeight="1">
      <c r="B2824" s="11" t="s">
        <v>3103</v>
      </c>
      <c r="C2824" s="11" t="s">
        <v>3091</v>
      </c>
      <c r="D2824" s="11" t="s">
        <v>3104</v>
      </c>
      <c r="E2824" s="23" t="s">
        <v>2623</v>
      </c>
      <c r="F2824" s="23"/>
      <c r="G2824" s="24" t="s">
        <v>3105</v>
      </c>
      <c r="H2824" s="25"/>
      <c r="I2824" s="23" t="s">
        <v>3106</v>
      </c>
      <c r="J2824" s="23"/>
    </row>
    <row r="2825" spans="2:10" ht="13.35" customHeight="1">
      <c r="B2825" s="10" t="str">
        <f>VLOOKUP($J2819,ASBVs!$A$2:$AE$411,29,FALSE)</f>
        <v>2</v>
      </c>
      <c r="C2825" s="10" t="str">
        <f>VLOOKUP($J2819,ASBVs!$A$2:$AE$411,30,FALSE)</f>
        <v>2</v>
      </c>
      <c r="D2825" s="10" t="str">
        <f>VLOOKUP($J2819,ASBVs!$A$2:$AE$411,31,FALSE)</f>
        <v>2</v>
      </c>
      <c r="E2825" s="26" t="str">
        <f>VLOOKUP($J2819,ASBVs!$A$2:$B$411,2,FALSE)</f>
        <v xml:space="preserve">Dorset </v>
      </c>
      <c r="F2825" s="26"/>
      <c r="G2825" s="27" t="str">
        <f>VLOOKUP($J2819,ASBVs!$A$2:$AB$411,27,FALSE)</f>
        <v>147.07</v>
      </c>
      <c r="H2825" s="25"/>
      <c r="I2825" s="27" t="str">
        <f>VLOOKUP($J2819,ASBVs!$A$2:$AB$411,28,FALSE)</f>
        <v>149.79</v>
      </c>
      <c r="J2825" s="25"/>
    </row>
    <row r="2826" spans="2:10" ht="13.35" customHeight="1">
      <c r="B2826" s="28" t="s">
        <v>3107</v>
      </c>
      <c r="C2826" s="28"/>
      <c r="D2826" s="28"/>
      <c r="E2826" s="28"/>
      <c r="F2826" s="28"/>
      <c r="G2826" s="28"/>
      <c r="H2826" s="28" t="s">
        <v>3108</v>
      </c>
      <c r="I2826" s="28"/>
      <c r="J2826" s="28"/>
    </row>
    <row r="2828" spans="2:10" ht="13.35" customHeight="1">
      <c r="B2828" s="3" t="s">
        <v>3099</v>
      </c>
      <c r="C2828" s="4"/>
      <c r="D2828" s="4" t="str">
        <f>VLOOKUP($J2828,ASBVs!$A$2:$D$411,4,FALSE)</f>
        <v>221221</v>
      </c>
      <c r="E2828" s="4"/>
      <c r="F2828" s="4" t="str">
        <f>VLOOKUP($J2828,ASBVs!$A$2:$H$411,8,FALSE)</f>
        <v>Twin</v>
      </c>
      <c r="G2828" s="29" t="str">
        <f>VLOOKUP($J2828,ASBVs!$A$2:$AF$411,32,FALSE)</f>
        <v>«««««</v>
      </c>
      <c r="H2828" s="30"/>
      <c r="I2828" s="5" t="s">
        <v>3100</v>
      </c>
      <c r="J2828" s="6">
        <v>315</v>
      </c>
    </row>
    <row r="2829" spans="2:10" ht="13.35" customHeight="1">
      <c r="B2829" s="7" t="s">
        <v>3101</v>
      </c>
      <c r="C2829" s="19" t="str">
        <f>VLOOKUP($J2828,ASBVs!$A$2:$F$411,6,FALSE)</f>
        <v>210870</v>
      </c>
      <c r="D2829" s="20"/>
      <c r="E2829" s="20"/>
      <c r="F2829" s="7" t="s">
        <v>3102</v>
      </c>
      <c r="G2829" s="21">
        <f>VLOOKUP($J2828,ASBVs!$A$2:$G$411,7,FALSE)</f>
        <v>44720</v>
      </c>
      <c r="H2829" s="21"/>
      <c r="I2829" s="21"/>
      <c r="J2829" s="22"/>
    </row>
    <row r="2830" spans="2:10" ht="13.35" customHeight="1">
      <c r="B2830" s="8" t="s">
        <v>0</v>
      </c>
      <c r="C2830" s="9" t="s">
        <v>6</v>
      </c>
      <c r="D2830" s="9" t="s">
        <v>2667</v>
      </c>
      <c r="E2830" s="9" t="s">
        <v>2</v>
      </c>
      <c r="F2830" s="9" t="s">
        <v>1</v>
      </c>
      <c r="G2830" s="8" t="s">
        <v>3</v>
      </c>
      <c r="H2830" s="8" t="s">
        <v>4</v>
      </c>
      <c r="I2830" s="8" t="s">
        <v>5</v>
      </c>
      <c r="J2830" s="8" t="s">
        <v>7</v>
      </c>
    </row>
    <row r="2831" spans="2:10" ht="13.35" customHeight="1">
      <c r="B2831" s="10" t="str">
        <f>VLOOKUP($J2828,ASBVs!$A$2:$AE$411,9,FALSE)</f>
        <v>0.53</v>
      </c>
      <c r="C2831" s="10" t="str">
        <f>VLOOKUP($J2828,ASBVs!$A$2:$AE$411,11,FALSE)</f>
        <v>10.73</v>
      </c>
      <c r="D2831" s="10" t="str">
        <f>VLOOKUP($J2828,ASBVs!$A$2:$AE$411,13,FALSE)</f>
        <v>15.47</v>
      </c>
      <c r="E2831" s="10" t="str">
        <f>VLOOKUP($J2828,ASBVs!$A$2:$AE$411,17,FALSE)</f>
        <v>-0.36</v>
      </c>
      <c r="F2831" s="10" t="str">
        <f>VLOOKUP($J2828,ASBVs!$A$2:$AE$411,15,FALSE)</f>
        <v>2.43</v>
      </c>
      <c r="G2831" s="10" t="str">
        <f>VLOOKUP($J2828,ASBVs!$A$2:$AE$411,19,FALSE)</f>
        <v>3.35</v>
      </c>
      <c r="H2831" s="10" t="str">
        <f>VLOOKUP($J2828,ASBVs!$A$2:$AE$411,21,FALSE)</f>
        <v>-0.05</v>
      </c>
      <c r="I2831" s="10" t="str">
        <f>VLOOKUP($J2828,ASBVs!$A$2:$AE$411,23,FALSE)</f>
        <v>1.80</v>
      </c>
      <c r="J2831" s="10" t="str">
        <f>VLOOKUP($J2828,ASBVs!$A$2:$AE$411,25,FALSE)</f>
        <v>2.39</v>
      </c>
    </row>
    <row r="2832" spans="2:10" ht="13.35" customHeight="1">
      <c r="B2832" s="10" t="str">
        <f>VLOOKUP($J2828,ASBVs!$A$2:$AB$411,10,FALSE)</f>
        <v>60</v>
      </c>
      <c r="C2832" s="10" t="str">
        <f>VLOOKUP($J2828,ASBVs!$A$2:$AB$411,12,FALSE)</f>
        <v>63</v>
      </c>
      <c r="D2832" s="10" t="str">
        <f>VLOOKUP($J2828,ASBVs!$A$2:$AB$411,14,FALSE)</f>
        <v>60</v>
      </c>
      <c r="E2832" s="10" t="str">
        <f>VLOOKUP($J2828,ASBVs!$A$2:$AB$411,18,FALSE)</f>
        <v>62</v>
      </c>
      <c r="F2832" s="10" t="str">
        <f>VLOOKUP($J2828,ASBVs!$A$2:$AB$411,16,FALSE)</f>
        <v>64</v>
      </c>
      <c r="G2832" s="10" t="str">
        <f>VLOOKUP($J2828,ASBVs!$A$2:$AB$411,20,FALSE)</f>
        <v>56</v>
      </c>
      <c r="H2832" s="10" t="str">
        <f>VLOOKUP($J2828,ASBVs!$A$2:$AB$411,22,FALSE)</f>
        <v>46</v>
      </c>
      <c r="I2832" s="10" t="str">
        <f>VLOOKUP($J2828,ASBVs!$A$2:$AB$411,24,FALSE)</f>
        <v>46</v>
      </c>
      <c r="J2832" s="10" t="str">
        <f>VLOOKUP($J2828,ASBVs!$A$2:$AB$411,26,FALSE)</f>
        <v>50</v>
      </c>
    </row>
    <row r="2833" spans="2:10" ht="13.35" customHeight="1">
      <c r="B2833" s="11" t="s">
        <v>3103</v>
      </c>
      <c r="C2833" s="11" t="s">
        <v>3091</v>
      </c>
      <c r="D2833" s="11" t="s">
        <v>3104</v>
      </c>
      <c r="E2833" s="23" t="s">
        <v>2623</v>
      </c>
      <c r="F2833" s="23"/>
      <c r="G2833" s="24" t="s">
        <v>3105</v>
      </c>
      <c r="H2833" s="25"/>
      <c r="I2833" s="23" t="s">
        <v>3106</v>
      </c>
      <c r="J2833" s="23"/>
    </row>
    <row r="2834" spans="2:10" ht="13.35" customHeight="1">
      <c r="B2834" s="10" t="str">
        <f>VLOOKUP($J2828,ASBVs!$A$2:$AE$411,29,FALSE)</f>
        <v>1</v>
      </c>
      <c r="C2834" s="10" t="str">
        <f>VLOOKUP($J2828,ASBVs!$A$2:$AE$411,30,FALSE)</f>
        <v>1</v>
      </c>
      <c r="D2834" s="10" t="str">
        <f>VLOOKUP($J2828,ASBVs!$A$2:$AE$411,31,FALSE)</f>
        <v>2</v>
      </c>
      <c r="E2834" s="26" t="str">
        <f>VLOOKUP($J2828,ASBVs!$A$2:$B$411,2,FALSE)</f>
        <v xml:space="preserve">Dorset </v>
      </c>
      <c r="F2834" s="26"/>
      <c r="G2834" s="27" t="str">
        <f>VLOOKUP($J2828,ASBVs!$A$2:$AB$411,27,FALSE)</f>
        <v>147.50</v>
      </c>
      <c r="H2834" s="25"/>
      <c r="I2834" s="27" t="str">
        <f>VLOOKUP($J2828,ASBVs!$A$2:$AB$411,28,FALSE)</f>
        <v>148.99</v>
      </c>
      <c r="J2834" s="25"/>
    </row>
    <row r="2835" spans="2:10" ht="13.35" customHeight="1">
      <c r="B2835" s="28" t="s">
        <v>3107</v>
      </c>
      <c r="C2835" s="28"/>
      <c r="D2835" s="28"/>
      <c r="E2835" s="28"/>
      <c r="F2835" s="28"/>
      <c r="G2835" s="28"/>
      <c r="H2835" s="28" t="s">
        <v>3108</v>
      </c>
      <c r="I2835" s="28"/>
      <c r="J2835" s="28"/>
    </row>
    <row r="2837" spans="2:10" ht="13.35" customHeight="1">
      <c r="B2837" s="3" t="s">
        <v>3099</v>
      </c>
      <c r="C2837" s="4"/>
      <c r="D2837" s="4" t="str">
        <f>VLOOKUP($J2837,ASBVs!$A$2:$D$411,4,FALSE)</f>
        <v>220439</v>
      </c>
      <c r="E2837" s="4"/>
      <c r="F2837" s="4" t="str">
        <f>VLOOKUP($J2837,ASBVs!$A$2:$H$411,8,FALSE)</f>
        <v>Triplet</v>
      </c>
      <c r="G2837" s="29" t="str">
        <f>VLOOKUP($J2837,ASBVs!$A$2:$AF$411,32,FALSE)</f>
        <v>«««««</v>
      </c>
      <c r="H2837" s="30"/>
      <c r="I2837" s="5" t="s">
        <v>3100</v>
      </c>
      <c r="J2837" s="6">
        <v>316</v>
      </c>
    </row>
    <row r="2838" spans="2:10" ht="13.35" customHeight="1">
      <c r="B2838" s="7" t="s">
        <v>3101</v>
      </c>
      <c r="C2838" s="19" t="str">
        <f>VLOOKUP($J2837,ASBVs!$A$2:$F$411,6,FALSE)</f>
        <v>201040</v>
      </c>
      <c r="D2838" s="20"/>
      <c r="E2838" s="20"/>
      <c r="F2838" s="7" t="s">
        <v>3102</v>
      </c>
      <c r="G2838" s="21">
        <f>VLOOKUP($J2837,ASBVs!$A$2:$G$411,7,FALSE)</f>
        <v>44683</v>
      </c>
      <c r="H2838" s="21"/>
      <c r="I2838" s="21"/>
      <c r="J2838" s="22"/>
    </row>
    <row r="2839" spans="2:10" ht="13.35" customHeight="1">
      <c r="B2839" s="8" t="s">
        <v>0</v>
      </c>
      <c r="C2839" s="9" t="s">
        <v>6</v>
      </c>
      <c r="D2839" s="9" t="s">
        <v>2667</v>
      </c>
      <c r="E2839" s="9" t="s">
        <v>2</v>
      </c>
      <c r="F2839" s="9" t="s">
        <v>1</v>
      </c>
      <c r="G2839" s="8" t="s">
        <v>3</v>
      </c>
      <c r="H2839" s="8" t="s">
        <v>4</v>
      </c>
      <c r="I2839" s="8" t="s">
        <v>5</v>
      </c>
      <c r="J2839" s="8" t="s">
        <v>7</v>
      </c>
    </row>
    <row r="2840" spans="2:10" ht="13.35" customHeight="1">
      <c r="B2840" s="10" t="str">
        <f>VLOOKUP($J2837,ASBVs!$A$2:$AE$411,9,FALSE)</f>
        <v>0.19</v>
      </c>
      <c r="C2840" s="10" t="str">
        <f>VLOOKUP($J2837,ASBVs!$A$2:$AE$411,11,FALSE)</f>
        <v>8.46</v>
      </c>
      <c r="D2840" s="10" t="str">
        <f>VLOOKUP($J2837,ASBVs!$A$2:$AE$411,13,FALSE)</f>
        <v>12.35</v>
      </c>
      <c r="E2840" s="10" t="str">
        <f>VLOOKUP($J2837,ASBVs!$A$2:$AE$411,17,FALSE)</f>
        <v>0.46</v>
      </c>
      <c r="F2840" s="10" t="str">
        <f>VLOOKUP($J2837,ASBVs!$A$2:$AE$411,15,FALSE)</f>
        <v>3.49</v>
      </c>
      <c r="G2840" s="10" t="str">
        <f>VLOOKUP($J2837,ASBVs!$A$2:$AE$411,19,FALSE)</f>
        <v>2.72</v>
      </c>
      <c r="H2840" s="10" t="str">
        <f>VLOOKUP($J2837,ASBVs!$A$2:$AE$411,21,FALSE)</f>
        <v>0.01</v>
      </c>
      <c r="I2840" s="10" t="str">
        <f>VLOOKUP($J2837,ASBVs!$A$2:$AE$411,23,FALSE)</f>
        <v>0.39</v>
      </c>
      <c r="J2840" s="10" t="str">
        <f>VLOOKUP($J2837,ASBVs!$A$2:$AE$411,25,FALSE)</f>
        <v>2.64</v>
      </c>
    </row>
    <row r="2841" spans="2:10" ht="13.35" customHeight="1">
      <c r="B2841" s="10" t="str">
        <f>VLOOKUP($J2837,ASBVs!$A$2:$AB$411,10,FALSE)</f>
        <v>63</v>
      </c>
      <c r="C2841" s="10" t="str">
        <f>VLOOKUP($J2837,ASBVs!$A$2:$AB$411,12,FALSE)</f>
        <v>66</v>
      </c>
      <c r="D2841" s="10" t="str">
        <f>VLOOKUP($J2837,ASBVs!$A$2:$AB$411,14,FALSE)</f>
        <v>67</v>
      </c>
      <c r="E2841" s="10" t="str">
        <f>VLOOKUP($J2837,ASBVs!$A$2:$AB$411,18,FALSE)</f>
        <v>68</v>
      </c>
      <c r="F2841" s="10" t="str">
        <f>VLOOKUP($J2837,ASBVs!$A$2:$AB$411,16,FALSE)</f>
        <v>70</v>
      </c>
      <c r="G2841" s="10" t="str">
        <f>VLOOKUP($J2837,ASBVs!$A$2:$AB$411,20,FALSE)</f>
        <v>57</v>
      </c>
      <c r="H2841" s="10" t="str">
        <f>VLOOKUP($J2837,ASBVs!$A$2:$AB$411,22,FALSE)</f>
        <v>48</v>
      </c>
      <c r="I2841" s="10" t="str">
        <f>VLOOKUP($J2837,ASBVs!$A$2:$AB$411,24,FALSE)</f>
        <v>48</v>
      </c>
      <c r="J2841" s="10" t="str">
        <f>VLOOKUP($J2837,ASBVs!$A$2:$AB$411,26,FALSE)</f>
        <v>53</v>
      </c>
    </row>
    <row r="2842" spans="2:10" ht="13.35" customHeight="1">
      <c r="B2842" s="11" t="s">
        <v>3103</v>
      </c>
      <c r="C2842" s="11" t="s">
        <v>3091</v>
      </c>
      <c r="D2842" s="11" t="s">
        <v>3104</v>
      </c>
      <c r="E2842" s="23" t="s">
        <v>2623</v>
      </c>
      <c r="F2842" s="23"/>
      <c r="G2842" s="24" t="s">
        <v>3105</v>
      </c>
      <c r="H2842" s="25"/>
      <c r="I2842" s="23" t="s">
        <v>3106</v>
      </c>
      <c r="J2842" s="23"/>
    </row>
    <row r="2843" spans="2:10" ht="13.35" customHeight="1">
      <c r="B2843" s="10" t="str">
        <f>VLOOKUP($J2837,ASBVs!$A$2:$AE$411,29,FALSE)</f>
        <v>2</v>
      </c>
      <c r="C2843" s="10" t="str">
        <f>VLOOKUP($J2837,ASBVs!$A$2:$AE$411,30,FALSE)</f>
        <v>1</v>
      </c>
      <c r="D2843" s="10" t="str">
        <f>VLOOKUP($J2837,ASBVs!$A$2:$AE$411,31,FALSE)</f>
        <v>1</v>
      </c>
      <c r="E2843" s="26" t="str">
        <f>VLOOKUP($J2837,ASBVs!$A$2:$B$411,2,FALSE)</f>
        <v xml:space="preserve">Dorset </v>
      </c>
      <c r="F2843" s="26"/>
      <c r="G2843" s="27" t="str">
        <f>VLOOKUP($J2837,ASBVs!$A$2:$AB$411,27,FALSE)</f>
        <v>148.38</v>
      </c>
      <c r="H2843" s="25"/>
      <c r="I2843" s="27" t="str">
        <f>VLOOKUP($J2837,ASBVs!$A$2:$AB$411,28,FALSE)</f>
        <v>148.95</v>
      </c>
      <c r="J2843" s="25"/>
    </row>
    <row r="2844" spans="2:10" ht="13.35" customHeight="1">
      <c r="B2844" s="28" t="s">
        <v>3107</v>
      </c>
      <c r="C2844" s="28"/>
      <c r="D2844" s="28"/>
      <c r="E2844" s="28"/>
      <c r="F2844" s="28"/>
      <c r="G2844" s="28"/>
      <c r="H2844" s="28" t="s">
        <v>3108</v>
      </c>
      <c r="I2844" s="28"/>
      <c r="J2844" s="28"/>
    </row>
    <row r="2846" spans="2:10" ht="13.35" customHeight="1">
      <c r="B2846" s="3" t="s">
        <v>3099</v>
      </c>
      <c r="C2846" s="4"/>
      <c r="D2846" s="4" t="str">
        <f>VLOOKUP($J2846,ASBVs!$A$2:$D$411,4,FALSE)</f>
        <v>220503</v>
      </c>
      <c r="E2846" s="4"/>
      <c r="F2846" s="4" t="str">
        <f>VLOOKUP($J2846,ASBVs!$A$2:$H$411,8,FALSE)</f>
        <v>Twin</v>
      </c>
      <c r="G2846" s="29" t="str">
        <f>VLOOKUP($J2846,ASBVs!$A$2:$AF$411,32,FALSE)</f>
        <v xml:space="preserve"> </v>
      </c>
      <c r="H2846" s="30"/>
      <c r="I2846" s="5" t="s">
        <v>3100</v>
      </c>
      <c r="J2846" s="6">
        <v>317</v>
      </c>
    </row>
    <row r="2847" spans="2:10" ht="13.35" customHeight="1">
      <c r="B2847" s="7" t="s">
        <v>3101</v>
      </c>
      <c r="C2847" s="19" t="str">
        <f>VLOOKUP($J2846,ASBVs!$A$2:$F$411,6,FALSE)</f>
        <v>210870</v>
      </c>
      <c r="D2847" s="20"/>
      <c r="E2847" s="20"/>
      <c r="F2847" s="7" t="s">
        <v>3102</v>
      </c>
      <c r="G2847" s="21">
        <f>VLOOKUP($J2846,ASBVs!$A$2:$G$411,7,FALSE)</f>
        <v>44682</v>
      </c>
      <c r="H2847" s="21"/>
      <c r="I2847" s="21"/>
      <c r="J2847" s="22"/>
    </row>
    <row r="2848" spans="2:10" ht="13.35" customHeight="1">
      <c r="B2848" s="8" t="s">
        <v>0</v>
      </c>
      <c r="C2848" s="9" t="s">
        <v>6</v>
      </c>
      <c r="D2848" s="9" t="s">
        <v>2667</v>
      </c>
      <c r="E2848" s="9" t="s">
        <v>2</v>
      </c>
      <c r="F2848" s="9" t="s">
        <v>1</v>
      </c>
      <c r="G2848" s="8" t="s">
        <v>3</v>
      </c>
      <c r="H2848" s="8" t="s">
        <v>4</v>
      </c>
      <c r="I2848" s="8" t="s">
        <v>5</v>
      </c>
      <c r="J2848" s="8" t="s">
        <v>7</v>
      </c>
    </row>
    <row r="2849" spans="2:10" ht="13.35" customHeight="1">
      <c r="B2849" s="10" t="str">
        <f>VLOOKUP($J2846,ASBVs!$A$2:$AE$411,9,FALSE)</f>
        <v>0.39</v>
      </c>
      <c r="C2849" s="10" t="str">
        <f>VLOOKUP($J2846,ASBVs!$A$2:$AE$411,11,FALSE)</f>
        <v>8.37</v>
      </c>
      <c r="D2849" s="10" t="str">
        <f>VLOOKUP($J2846,ASBVs!$A$2:$AE$411,13,FALSE)</f>
        <v>12.42</v>
      </c>
      <c r="E2849" s="10" t="str">
        <f>VLOOKUP($J2846,ASBVs!$A$2:$AE$411,17,FALSE)</f>
        <v>-0.56</v>
      </c>
      <c r="F2849" s="10" t="str">
        <f>VLOOKUP($J2846,ASBVs!$A$2:$AE$411,15,FALSE)</f>
        <v>2.87</v>
      </c>
      <c r="G2849" s="10" t="str">
        <f>VLOOKUP($J2846,ASBVs!$A$2:$AE$411,19,FALSE)</f>
        <v>3.21</v>
      </c>
      <c r="H2849" s="10" t="str">
        <f>VLOOKUP($J2846,ASBVs!$A$2:$AE$411,21,FALSE)</f>
        <v>-0.21</v>
      </c>
      <c r="I2849" s="10" t="str">
        <f>VLOOKUP($J2846,ASBVs!$A$2:$AE$411,23,FALSE)</f>
        <v>1.21</v>
      </c>
      <c r="J2849" s="10" t="str">
        <f>VLOOKUP($J2846,ASBVs!$A$2:$AE$411,25,FALSE)</f>
        <v>2.43</v>
      </c>
    </row>
    <row r="2850" spans="2:10" ht="13.35" customHeight="1">
      <c r="B2850" s="10" t="str">
        <f>VLOOKUP($J2846,ASBVs!$A$2:$AB$411,10,FALSE)</f>
        <v>60</v>
      </c>
      <c r="C2850" s="10" t="str">
        <f>VLOOKUP($J2846,ASBVs!$A$2:$AB$411,12,FALSE)</f>
        <v>65</v>
      </c>
      <c r="D2850" s="10" t="str">
        <f>VLOOKUP($J2846,ASBVs!$A$2:$AB$411,14,FALSE)</f>
        <v>64</v>
      </c>
      <c r="E2850" s="10" t="str">
        <f>VLOOKUP($J2846,ASBVs!$A$2:$AB$411,18,FALSE)</f>
        <v>65</v>
      </c>
      <c r="F2850" s="10" t="str">
        <f>VLOOKUP($J2846,ASBVs!$A$2:$AB$411,16,FALSE)</f>
        <v>68</v>
      </c>
      <c r="G2850" s="10" t="str">
        <f>VLOOKUP($J2846,ASBVs!$A$2:$AB$411,20,FALSE)</f>
        <v>55</v>
      </c>
      <c r="H2850" s="10" t="str">
        <f>VLOOKUP($J2846,ASBVs!$A$2:$AB$411,22,FALSE)</f>
        <v>47</v>
      </c>
      <c r="I2850" s="10" t="str">
        <f>VLOOKUP($J2846,ASBVs!$A$2:$AB$411,24,FALSE)</f>
        <v>47</v>
      </c>
      <c r="J2850" s="10" t="str">
        <f>VLOOKUP($J2846,ASBVs!$A$2:$AB$411,26,FALSE)</f>
        <v>51</v>
      </c>
    </row>
    <row r="2851" spans="2:10" ht="13.35" customHeight="1">
      <c r="B2851" s="11" t="s">
        <v>3103</v>
      </c>
      <c r="C2851" s="11" t="s">
        <v>3091</v>
      </c>
      <c r="D2851" s="11" t="s">
        <v>3104</v>
      </c>
      <c r="E2851" s="23" t="s">
        <v>2623</v>
      </c>
      <c r="F2851" s="23"/>
      <c r="G2851" s="24" t="s">
        <v>3105</v>
      </c>
      <c r="H2851" s="25"/>
      <c r="I2851" s="23" t="s">
        <v>3106</v>
      </c>
      <c r="J2851" s="23"/>
    </row>
    <row r="2852" spans="2:10" ht="13.35" customHeight="1">
      <c r="B2852" s="10" t="str">
        <f>VLOOKUP($J2846,ASBVs!$A$2:$AE$411,29,FALSE)</f>
        <v>2</v>
      </c>
      <c r="C2852" s="10" t="str">
        <f>VLOOKUP($J2846,ASBVs!$A$2:$AE$411,30,FALSE)</f>
        <v>2</v>
      </c>
      <c r="D2852" s="10" t="str">
        <f>VLOOKUP($J2846,ASBVs!$A$2:$AE$411,31,FALSE)</f>
        <v>3</v>
      </c>
      <c r="E2852" s="26" t="str">
        <f>VLOOKUP($J2846,ASBVs!$A$2:$B$411,2,FALSE)</f>
        <v xml:space="preserve">Dorset </v>
      </c>
      <c r="F2852" s="26"/>
      <c r="G2852" s="27" t="str">
        <f>VLOOKUP($J2846,ASBVs!$A$2:$AB$411,27,FALSE)</f>
        <v>145.75</v>
      </c>
      <c r="H2852" s="25"/>
      <c r="I2852" s="27" t="str">
        <f>VLOOKUP($J2846,ASBVs!$A$2:$AB$411,28,FALSE)</f>
        <v>148.88</v>
      </c>
      <c r="J2852" s="25"/>
    </row>
    <row r="2853" spans="2:10" ht="13.35" customHeight="1">
      <c r="B2853" s="28" t="s">
        <v>3107</v>
      </c>
      <c r="C2853" s="28"/>
      <c r="D2853" s="28"/>
      <c r="E2853" s="28"/>
      <c r="F2853" s="28"/>
      <c r="G2853" s="28"/>
      <c r="H2853" s="28" t="s">
        <v>3108</v>
      </c>
      <c r="I2853" s="28"/>
      <c r="J2853" s="28"/>
    </row>
    <row r="2855" spans="2:10" ht="13.35" customHeight="1">
      <c r="B2855" s="3" t="s">
        <v>3099</v>
      </c>
      <c r="C2855" s="4"/>
      <c r="D2855" s="4" t="str">
        <f>VLOOKUP($J2855,ASBVs!$A$2:$D$411,4,FALSE)</f>
        <v>220730</v>
      </c>
      <c r="E2855" s="4"/>
      <c r="F2855" s="4" t="str">
        <f>VLOOKUP($J2855,ASBVs!$A$2:$H$411,8,FALSE)</f>
        <v>Triplet</v>
      </c>
      <c r="G2855" s="29" t="str">
        <f>VLOOKUP($J2855,ASBVs!$A$2:$AF$411,32,FALSE)</f>
        <v xml:space="preserve"> </v>
      </c>
      <c r="H2855" s="30"/>
      <c r="I2855" s="5" t="s">
        <v>3100</v>
      </c>
      <c r="J2855" s="6">
        <v>318</v>
      </c>
    </row>
    <row r="2856" spans="2:10" ht="13.35" customHeight="1">
      <c r="B2856" s="7" t="s">
        <v>3101</v>
      </c>
      <c r="C2856" s="19" t="str">
        <f>VLOOKUP($J2855,ASBVs!$A$2:$F$411,6,FALSE)</f>
        <v>210184</v>
      </c>
      <c r="D2856" s="20"/>
      <c r="E2856" s="20"/>
      <c r="F2856" s="7" t="s">
        <v>3102</v>
      </c>
      <c r="G2856" s="21">
        <f>VLOOKUP($J2855,ASBVs!$A$2:$G$411,7,FALSE)</f>
        <v>44685</v>
      </c>
      <c r="H2856" s="21"/>
      <c r="I2856" s="21"/>
      <c r="J2856" s="22"/>
    </row>
    <row r="2857" spans="2:10" ht="13.35" customHeight="1">
      <c r="B2857" s="8" t="s">
        <v>0</v>
      </c>
      <c r="C2857" s="9" t="s">
        <v>6</v>
      </c>
      <c r="D2857" s="9" t="s">
        <v>2667</v>
      </c>
      <c r="E2857" s="9" t="s">
        <v>2</v>
      </c>
      <c r="F2857" s="9" t="s">
        <v>1</v>
      </c>
      <c r="G2857" s="8" t="s">
        <v>3</v>
      </c>
      <c r="H2857" s="8" t="s">
        <v>4</v>
      </c>
      <c r="I2857" s="8" t="s">
        <v>5</v>
      </c>
      <c r="J2857" s="8" t="s">
        <v>7</v>
      </c>
    </row>
    <row r="2858" spans="2:10" ht="13.35" customHeight="1">
      <c r="B2858" s="10" t="str">
        <f>VLOOKUP($J2855,ASBVs!$A$2:$AE$411,9,FALSE)</f>
        <v>0.34</v>
      </c>
      <c r="C2858" s="10" t="str">
        <f>VLOOKUP($J2855,ASBVs!$A$2:$AE$411,11,FALSE)</f>
        <v>7.60</v>
      </c>
      <c r="D2858" s="10" t="str">
        <f>VLOOKUP($J2855,ASBVs!$A$2:$AE$411,13,FALSE)</f>
        <v>11.03</v>
      </c>
      <c r="E2858" s="10" t="str">
        <f>VLOOKUP($J2855,ASBVs!$A$2:$AE$411,17,FALSE)</f>
        <v>-0.21</v>
      </c>
      <c r="F2858" s="10" t="str">
        <f>VLOOKUP($J2855,ASBVs!$A$2:$AE$411,15,FALSE)</f>
        <v>3.62</v>
      </c>
      <c r="G2858" s="10" t="str">
        <f>VLOOKUP($J2855,ASBVs!$A$2:$AE$411,19,FALSE)</f>
        <v>3.21</v>
      </c>
      <c r="H2858" s="10" t="str">
        <f>VLOOKUP($J2855,ASBVs!$A$2:$AE$411,21,FALSE)</f>
        <v>-0.38</v>
      </c>
      <c r="I2858" s="10" t="str">
        <f>VLOOKUP($J2855,ASBVs!$A$2:$AE$411,23,FALSE)</f>
        <v>0.88</v>
      </c>
      <c r="J2858" s="10" t="str">
        <f>VLOOKUP($J2855,ASBVs!$A$2:$AE$411,25,FALSE)</f>
        <v>2.81</v>
      </c>
    </row>
    <row r="2859" spans="2:10" ht="13.35" customHeight="1">
      <c r="B2859" s="10" t="str">
        <f>VLOOKUP($J2855,ASBVs!$A$2:$AB$411,10,FALSE)</f>
        <v>57</v>
      </c>
      <c r="C2859" s="10" t="str">
        <f>VLOOKUP($J2855,ASBVs!$A$2:$AB$411,12,FALSE)</f>
        <v>61</v>
      </c>
      <c r="D2859" s="10" t="str">
        <f>VLOOKUP($J2855,ASBVs!$A$2:$AB$411,14,FALSE)</f>
        <v>58</v>
      </c>
      <c r="E2859" s="10" t="str">
        <f>VLOOKUP($J2855,ASBVs!$A$2:$AB$411,18,FALSE)</f>
        <v>58</v>
      </c>
      <c r="F2859" s="10" t="str">
        <f>VLOOKUP($J2855,ASBVs!$A$2:$AB$411,16,FALSE)</f>
        <v>58</v>
      </c>
      <c r="G2859" s="10" t="str">
        <f>VLOOKUP($J2855,ASBVs!$A$2:$AB$411,20,FALSE)</f>
        <v>52</v>
      </c>
      <c r="H2859" s="10" t="str">
        <f>VLOOKUP($J2855,ASBVs!$A$2:$AB$411,22,FALSE)</f>
        <v>47</v>
      </c>
      <c r="I2859" s="10" t="str">
        <f>VLOOKUP($J2855,ASBVs!$A$2:$AB$411,24,FALSE)</f>
        <v>46</v>
      </c>
      <c r="J2859" s="10" t="str">
        <f>VLOOKUP($J2855,ASBVs!$A$2:$AB$411,26,FALSE)</f>
        <v>50</v>
      </c>
    </row>
    <row r="2860" spans="2:10" ht="13.35" customHeight="1">
      <c r="B2860" s="11" t="s">
        <v>3103</v>
      </c>
      <c r="C2860" s="11" t="s">
        <v>3091</v>
      </c>
      <c r="D2860" s="11" t="s">
        <v>3104</v>
      </c>
      <c r="E2860" s="23" t="s">
        <v>2623</v>
      </c>
      <c r="F2860" s="23"/>
      <c r="G2860" s="24" t="s">
        <v>3105</v>
      </c>
      <c r="H2860" s="25"/>
      <c r="I2860" s="23" t="s">
        <v>3106</v>
      </c>
      <c r="J2860" s="23"/>
    </row>
    <row r="2861" spans="2:10" ht="13.35" customHeight="1">
      <c r="B2861" s="10" t="str">
        <f>VLOOKUP($J2855,ASBVs!$A$2:$AE$411,29,FALSE)</f>
        <v>2</v>
      </c>
      <c r="C2861" s="10" t="str">
        <f>VLOOKUP($J2855,ASBVs!$A$2:$AE$411,30,FALSE)</f>
        <v>2</v>
      </c>
      <c r="D2861" s="10" t="str">
        <f>VLOOKUP($J2855,ASBVs!$A$2:$AE$411,31,FALSE)</f>
        <v>3</v>
      </c>
      <c r="E2861" s="26" t="str">
        <f>VLOOKUP($J2855,ASBVs!$A$2:$B$411,2,FALSE)</f>
        <v xml:space="preserve">Dorset </v>
      </c>
      <c r="F2861" s="26"/>
      <c r="G2861" s="27" t="str">
        <f>VLOOKUP($J2855,ASBVs!$A$2:$AB$411,27,FALSE)</f>
        <v>143.85</v>
      </c>
      <c r="H2861" s="25"/>
      <c r="I2861" s="27" t="str">
        <f>VLOOKUP($J2855,ASBVs!$A$2:$AB$411,28,FALSE)</f>
        <v>148.78</v>
      </c>
      <c r="J2861" s="25"/>
    </row>
    <row r="2862" spans="2:10" ht="13.35" customHeight="1">
      <c r="B2862" s="28" t="s">
        <v>3107</v>
      </c>
      <c r="C2862" s="28"/>
      <c r="D2862" s="28"/>
      <c r="E2862" s="28"/>
      <c r="F2862" s="28"/>
      <c r="G2862" s="28"/>
      <c r="H2862" s="28" t="s">
        <v>3108</v>
      </c>
      <c r="I2862" s="28"/>
      <c r="J2862" s="28"/>
    </row>
    <row r="2864" spans="2:10" ht="13.35" customHeight="1">
      <c r="B2864" s="3" t="s">
        <v>3099</v>
      </c>
      <c r="C2864" s="4"/>
      <c r="D2864" s="4" t="str">
        <f>VLOOKUP($J2864,ASBVs!$A$2:$D$411,4,FALSE)</f>
        <v>221127</v>
      </c>
      <c r="E2864" s="4"/>
      <c r="F2864" s="4" t="str">
        <f>VLOOKUP($J2864,ASBVs!$A$2:$H$411,8,FALSE)</f>
        <v>Twin</v>
      </c>
      <c r="G2864" s="29" t="str">
        <f>VLOOKUP($J2864,ASBVs!$A$2:$AF$411,32,FALSE)</f>
        <v>«««««</v>
      </c>
      <c r="H2864" s="30"/>
      <c r="I2864" s="5" t="s">
        <v>3100</v>
      </c>
      <c r="J2864" s="6">
        <v>319</v>
      </c>
    </row>
    <row r="2865" spans="2:10" ht="13.35" customHeight="1">
      <c r="B2865" s="7" t="s">
        <v>3101</v>
      </c>
      <c r="C2865" s="19" t="str">
        <f>VLOOKUP($J2864,ASBVs!$A$2:$F$411,6,FALSE)</f>
        <v>211028</v>
      </c>
      <c r="D2865" s="20"/>
      <c r="E2865" s="20"/>
      <c r="F2865" s="7" t="s">
        <v>3102</v>
      </c>
      <c r="G2865" s="21">
        <f>VLOOKUP($J2864,ASBVs!$A$2:$G$411,7,FALSE)</f>
        <v>44715</v>
      </c>
      <c r="H2865" s="21"/>
      <c r="I2865" s="21"/>
      <c r="J2865" s="22"/>
    </row>
    <row r="2866" spans="2:10" ht="13.35" customHeight="1">
      <c r="B2866" s="8" t="s">
        <v>0</v>
      </c>
      <c r="C2866" s="9" t="s">
        <v>6</v>
      </c>
      <c r="D2866" s="9" t="s">
        <v>2667</v>
      </c>
      <c r="E2866" s="9" t="s">
        <v>2</v>
      </c>
      <c r="F2866" s="9" t="s">
        <v>1</v>
      </c>
      <c r="G2866" s="8" t="s">
        <v>3</v>
      </c>
      <c r="H2866" s="8" t="s">
        <v>4</v>
      </c>
      <c r="I2866" s="8" t="s">
        <v>5</v>
      </c>
      <c r="J2866" s="8" t="s">
        <v>7</v>
      </c>
    </row>
    <row r="2867" spans="2:10" ht="13.35" customHeight="1">
      <c r="B2867" s="10" t="str">
        <f>VLOOKUP($J2864,ASBVs!$A$2:$AE$411,9,FALSE)</f>
        <v>0.24</v>
      </c>
      <c r="C2867" s="10" t="str">
        <f>VLOOKUP($J2864,ASBVs!$A$2:$AE$411,11,FALSE)</f>
        <v>8.76</v>
      </c>
      <c r="D2867" s="10" t="str">
        <f>VLOOKUP($J2864,ASBVs!$A$2:$AE$411,13,FALSE)</f>
        <v>14.09</v>
      </c>
      <c r="E2867" s="10" t="str">
        <f>VLOOKUP($J2864,ASBVs!$A$2:$AE$411,17,FALSE)</f>
        <v>0.42</v>
      </c>
      <c r="F2867" s="10" t="str">
        <f>VLOOKUP($J2864,ASBVs!$A$2:$AE$411,15,FALSE)</f>
        <v>3.31</v>
      </c>
      <c r="G2867" s="10" t="str">
        <f>VLOOKUP($J2864,ASBVs!$A$2:$AE$411,19,FALSE)</f>
        <v>2.85</v>
      </c>
      <c r="H2867" s="10" t="str">
        <f>VLOOKUP($J2864,ASBVs!$A$2:$AE$411,21,FALSE)</f>
        <v>-0.08</v>
      </c>
      <c r="I2867" s="10" t="str">
        <f>VLOOKUP($J2864,ASBVs!$A$2:$AE$411,23,FALSE)</f>
        <v>1.27</v>
      </c>
      <c r="J2867" s="10" t="str">
        <f>VLOOKUP($J2864,ASBVs!$A$2:$AE$411,25,FALSE)</f>
        <v>2.83</v>
      </c>
    </row>
    <row r="2868" spans="2:10" ht="13.35" customHeight="1">
      <c r="B2868" s="10" t="str">
        <f>VLOOKUP($J2864,ASBVs!$A$2:$AB$411,10,FALSE)</f>
        <v>60</v>
      </c>
      <c r="C2868" s="10" t="str">
        <f>VLOOKUP($J2864,ASBVs!$A$2:$AB$411,12,FALSE)</f>
        <v>62</v>
      </c>
      <c r="D2868" s="10" t="str">
        <f>VLOOKUP($J2864,ASBVs!$A$2:$AB$411,14,FALSE)</f>
        <v>59</v>
      </c>
      <c r="E2868" s="10" t="str">
        <f>VLOOKUP($J2864,ASBVs!$A$2:$AB$411,18,FALSE)</f>
        <v>61</v>
      </c>
      <c r="F2868" s="10" t="str">
        <f>VLOOKUP($J2864,ASBVs!$A$2:$AB$411,16,FALSE)</f>
        <v>63</v>
      </c>
      <c r="G2868" s="10" t="str">
        <f>VLOOKUP($J2864,ASBVs!$A$2:$AB$411,20,FALSE)</f>
        <v>56</v>
      </c>
      <c r="H2868" s="10" t="str">
        <f>VLOOKUP($J2864,ASBVs!$A$2:$AB$411,22,FALSE)</f>
        <v>47</v>
      </c>
      <c r="I2868" s="10" t="str">
        <f>VLOOKUP($J2864,ASBVs!$A$2:$AB$411,24,FALSE)</f>
        <v>47</v>
      </c>
      <c r="J2868" s="10" t="str">
        <f>VLOOKUP($J2864,ASBVs!$A$2:$AB$411,26,FALSE)</f>
        <v>50</v>
      </c>
    </row>
    <row r="2869" spans="2:10" ht="13.35" customHeight="1">
      <c r="B2869" s="11" t="s">
        <v>3103</v>
      </c>
      <c r="C2869" s="11" t="s">
        <v>3091</v>
      </c>
      <c r="D2869" s="11" t="s">
        <v>3104</v>
      </c>
      <c r="E2869" s="23" t="s">
        <v>2623</v>
      </c>
      <c r="F2869" s="23"/>
      <c r="G2869" s="24" t="s">
        <v>3105</v>
      </c>
      <c r="H2869" s="25"/>
      <c r="I2869" s="23" t="s">
        <v>3106</v>
      </c>
      <c r="J2869" s="23"/>
    </row>
    <row r="2870" spans="2:10" ht="13.35" customHeight="1">
      <c r="B2870" s="10" t="str">
        <f>VLOOKUP($J2864,ASBVs!$A$2:$AE$411,29,FALSE)</f>
        <v>2</v>
      </c>
      <c r="C2870" s="10" t="str">
        <f>VLOOKUP($J2864,ASBVs!$A$2:$AE$411,30,FALSE)</f>
        <v>3</v>
      </c>
      <c r="D2870" s="10" t="str">
        <f>VLOOKUP($J2864,ASBVs!$A$2:$AE$411,31,FALSE)</f>
        <v>3</v>
      </c>
      <c r="E2870" s="26" t="str">
        <f>VLOOKUP($J2864,ASBVs!$A$2:$B$411,2,FALSE)</f>
        <v xml:space="preserve">Dorset </v>
      </c>
      <c r="F2870" s="26"/>
      <c r="G2870" s="27" t="str">
        <f>VLOOKUP($J2864,ASBVs!$A$2:$AB$411,27,FALSE)</f>
        <v>147.11</v>
      </c>
      <c r="H2870" s="25"/>
      <c r="I2870" s="27" t="str">
        <f>VLOOKUP($J2864,ASBVs!$A$2:$AB$411,28,FALSE)</f>
        <v>148.77</v>
      </c>
      <c r="J2870" s="25"/>
    </row>
    <row r="2871" spans="2:10" ht="13.35" customHeight="1">
      <c r="B2871" s="28" t="s">
        <v>3107</v>
      </c>
      <c r="C2871" s="28"/>
      <c r="D2871" s="28"/>
      <c r="E2871" s="28"/>
      <c r="F2871" s="28"/>
      <c r="G2871" s="28"/>
      <c r="H2871" s="28" t="s">
        <v>3108</v>
      </c>
      <c r="I2871" s="28"/>
      <c r="J2871" s="28"/>
    </row>
    <row r="2873" spans="2:10" ht="13.35" customHeight="1">
      <c r="B2873" s="3" t="s">
        <v>3099</v>
      </c>
      <c r="C2873" s="4"/>
      <c r="D2873" s="4" t="str">
        <f>VLOOKUP($J2873,ASBVs!$A$2:$D$411,4,FALSE)</f>
        <v>220485</v>
      </c>
      <c r="E2873" s="4"/>
      <c r="F2873" s="4" t="str">
        <f>VLOOKUP($J2873,ASBVs!$A$2:$H$411,8,FALSE)</f>
        <v>Twin</v>
      </c>
      <c r="G2873" s="29" t="str">
        <f>VLOOKUP($J2873,ASBVs!$A$2:$AF$411,32,FALSE)</f>
        <v>«««««</v>
      </c>
      <c r="H2873" s="30"/>
      <c r="I2873" s="5" t="s">
        <v>3100</v>
      </c>
      <c r="J2873" s="6">
        <v>320</v>
      </c>
    </row>
    <row r="2874" spans="2:10" ht="13.35" customHeight="1">
      <c r="B2874" s="7" t="s">
        <v>3101</v>
      </c>
      <c r="C2874" s="19" t="str">
        <f>VLOOKUP($J2873,ASBVs!$A$2:$F$411,6,FALSE)</f>
        <v>210781</v>
      </c>
      <c r="D2874" s="20"/>
      <c r="E2874" s="20"/>
      <c r="F2874" s="7" t="s">
        <v>3102</v>
      </c>
      <c r="G2874" s="21">
        <f>VLOOKUP($J2873,ASBVs!$A$2:$G$411,7,FALSE)</f>
        <v>44684</v>
      </c>
      <c r="H2874" s="21"/>
      <c r="I2874" s="21"/>
      <c r="J2874" s="22"/>
    </row>
    <row r="2875" spans="2:10" ht="13.35" customHeight="1">
      <c r="B2875" s="8" t="s">
        <v>0</v>
      </c>
      <c r="C2875" s="9" t="s">
        <v>6</v>
      </c>
      <c r="D2875" s="9" t="s">
        <v>2667</v>
      </c>
      <c r="E2875" s="9" t="s">
        <v>2</v>
      </c>
      <c r="F2875" s="9" t="s">
        <v>1</v>
      </c>
      <c r="G2875" s="8" t="s">
        <v>3</v>
      </c>
      <c r="H2875" s="8" t="s">
        <v>4</v>
      </c>
      <c r="I2875" s="8" t="s">
        <v>5</v>
      </c>
      <c r="J2875" s="8" t="s">
        <v>7</v>
      </c>
    </row>
    <row r="2876" spans="2:10" ht="13.35" customHeight="1">
      <c r="B2876" s="10" t="str">
        <f>VLOOKUP($J2873,ASBVs!$A$2:$AE$411,9,FALSE)</f>
        <v>0.46</v>
      </c>
      <c r="C2876" s="10" t="str">
        <f>VLOOKUP($J2873,ASBVs!$A$2:$AE$411,11,FALSE)</f>
        <v>8.92</v>
      </c>
      <c r="D2876" s="10" t="str">
        <f>VLOOKUP($J2873,ASBVs!$A$2:$AE$411,13,FALSE)</f>
        <v>13.11</v>
      </c>
      <c r="E2876" s="10" t="str">
        <f>VLOOKUP($J2873,ASBVs!$A$2:$AE$411,17,FALSE)</f>
        <v>-0.11</v>
      </c>
      <c r="F2876" s="10" t="str">
        <f>VLOOKUP($J2873,ASBVs!$A$2:$AE$411,15,FALSE)</f>
        <v>2.78</v>
      </c>
      <c r="G2876" s="10" t="str">
        <f>VLOOKUP($J2873,ASBVs!$A$2:$AE$411,19,FALSE)</f>
        <v>2.72</v>
      </c>
      <c r="H2876" s="10" t="str">
        <f>VLOOKUP($J2873,ASBVs!$A$2:$AE$411,21,FALSE)</f>
        <v>0.00</v>
      </c>
      <c r="I2876" s="10" t="str">
        <f>VLOOKUP($J2873,ASBVs!$A$2:$AE$411,23,FALSE)</f>
        <v>-0.61</v>
      </c>
      <c r="J2876" s="10" t="str">
        <f>VLOOKUP($J2873,ASBVs!$A$2:$AE$411,25,FALSE)</f>
        <v>2.25</v>
      </c>
    </row>
    <row r="2877" spans="2:10" ht="13.35" customHeight="1">
      <c r="B2877" s="10" t="str">
        <f>VLOOKUP($J2873,ASBVs!$A$2:$AB$411,10,FALSE)</f>
        <v>60</v>
      </c>
      <c r="C2877" s="10" t="str">
        <f>VLOOKUP($J2873,ASBVs!$A$2:$AB$411,12,FALSE)</f>
        <v>65</v>
      </c>
      <c r="D2877" s="10" t="str">
        <f>VLOOKUP($J2873,ASBVs!$A$2:$AB$411,14,FALSE)</f>
        <v>65</v>
      </c>
      <c r="E2877" s="10" t="str">
        <f>VLOOKUP($J2873,ASBVs!$A$2:$AB$411,18,FALSE)</f>
        <v>65</v>
      </c>
      <c r="F2877" s="10" t="str">
        <f>VLOOKUP($J2873,ASBVs!$A$2:$AB$411,16,FALSE)</f>
        <v>67</v>
      </c>
      <c r="G2877" s="10" t="str">
        <f>VLOOKUP($J2873,ASBVs!$A$2:$AB$411,20,FALSE)</f>
        <v>55</v>
      </c>
      <c r="H2877" s="10" t="str">
        <f>VLOOKUP($J2873,ASBVs!$A$2:$AB$411,22,FALSE)</f>
        <v>46</v>
      </c>
      <c r="I2877" s="10" t="str">
        <f>VLOOKUP($J2873,ASBVs!$A$2:$AB$411,24,FALSE)</f>
        <v>46</v>
      </c>
      <c r="J2877" s="10" t="str">
        <f>VLOOKUP($J2873,ASBVs!$A$2:$AB$411,26,FALSE)</f>
        <v>51</v>
      </c>
    </row>
    <row r="2878" spans="2:10" ht="13.35" customHeight="1">
      <c r="B2878" s="11" t="s">
        <v>3103</v>
      </c>
      <c r="C2878" s="11" t="s">
        <v>3091</v>
      </c>
      <c r="D2878" s="11" t="s">
        <v>3104</v>
      </c>
      <c r="E2878" s="23" t="s">
        <v>2623</v>
      </c>
      <c r="F2878" s="23"/>
      <c r="G2878" s="24" t="s">
        <v>3105</v>
      </c>
      <c r="H2878" s="25"/>
      <c r="I2878" s="23" t="s">
        <v>3106</v>
      </c>
      <c r="J2878" s="23"/>
    </row>
    <row r="2879" spans="2:10" ht="13.35" customHeight="1">
      <c r="B2879" s="10" t="str">
        <f>VLOOKUP($J2873,ASBVs!$A$2:$AE$411,29,FALSE)</f>
        <v>1</v>
      </c>
      <c r="C2879" s="10" t="str">
        <f>VLOOKUP($J2873,ASBVs!$A$2:$AE$411,30,FALSE)</f>
        <v>1</v>
      </c>
      <c r="D2879" s="10" t="str">
        <f>VLOOKUP($J2873,ASBVs!$A$2:$AE$411,31,FALSE)</f>
        <v>1</v>
      </c>
      <c r="E2879" s="26" t="str">
        <f>VLOOKUP($J2873,ASBVs!$A$2:$B$411,2,FALSE)</f>
        <v xml:space="preserve">Dorset </v>
      </c>
      <c r="F2879" s="26"/>
      <c r="G2879" s="27" t="str">
        <f>VLOOKUP($J2873,ASBVs!$A$2:$AB$411,27,FALSE)</f>
        <v>147.14</v>
      </c>
      <c r="H2879" s="25"/>
      <c r="I2879" s="27" t="str">
        <f>VLOOKUP($J2873,ASBVs!$A$2:$AB$411,28,FALSE)</f>
        <v>147.97</v>
      </c>
      <c r="J2879" s="25"/>
    </row>
    <row r="2880" spans="2:10" ht="13.35" customHeight="1">
      <c r="B2880" s="28" t="s">
        <v>3107</v>
      </c>
      <c r="C2880" s="28"/>
      <c r="D2880" s="28"/>
      <c r="E2880" s="28"/>
      <c r="F2880" s="28"/>
      <c r="G2880" s="28"/>
      <c r="H2880" s="28" t="s">
        <v>3108</v>
      </c>
      <c r="I2880" s="28"/>
      <c r="J2880" s="28"/>
    </row>
    <row r="2882" spans="2:10" ht="13.35" customHeight="1">
      <c r="B2882" s="3" t="s">
        <v>3099</v>
      </c>
      <c r="C2882" s="4"/>
      <c r="D2882" s="4" t="str">
        <f>VLOOKUP($J2882,ASBVs!$A$2:$D$411,4,FALSE)</f>
        <v>221384</v>
      </c>
      <c r="E2882" s="4"/>
      <c r="F2882" s="4" t="str">
        <f>VLOOKUP($J2882,ASBVs!$A$2:$H$411,8,FALSE)</f>
        <v>Single</v>
      </c>
      <c r="G2882" s="29" t="str">
        <f>VLOOKUP($J2882,ASBVs!$A$2:$AF$411,32,FALSE)</f>
        <v>«««««</v>
      </c>
      <c r="H2882" s="30"/>
      <c r="I2882" s="5" t="s">
        <v>3100</v>
      </c>
      <c r="J2882" s="6">
        <v>321</v>
      </c>
    </row>
    <row r="2883" spans="2:10" ht="13.35" customHeight="1">
      <c r="B2883" s="7" t="s">
        <v>3101</v>
      </c>
      <c r="C2883" s="19" t="str">
        <f>VLOOKUP($J2882,ASBVs!$A$2:$F$411,6,FALSE)</f>
        <v>211028</v>
      </c>
      <c r="D2883" s="20"/>
      <c r="E2883" s="20"/>
      <c r="F2883" s="7" t="s">
        <v>3102</v>
      </c>
      <c r="G2883" s="21">
        <f>VLOOKUP($J2882,ASBVs!$A$2:$G$411,7,FALSE)</f>
        <v>44734</v>
      </c>
      <c r="H2883" s="21"/>
      <c r="I2883" s="21"/>
      <c r="J2883" s="22"/>
    </row>
    <row r="2884" spans="2:10" ht="13.35" customHeight="1">
      <c r="B2884" s="8" t="s">
        <v>0</v>
      </c>
      <c r="C2884" s="9" t="s">
        <v>6</v>
      </c>
      <c r="D2884" s="9" t="s">
        <v>2667</v>
      </c>
      <c r="E2884" s="9" t="s">
        <v>2</v>
      </c>
      <c r="F2884" s="9" t="s">
        <v>1</v>
      </c>
      <c r="G2884" s="8" t="s">
        <v>3</v>
      </c>
      <c r="H2884" s="8" t="s">
        <v>4</v>
      </c>
      <c r="I2884" s="8" t="s">
        <v>5</v>
      </c>
      <c r="J2884" s="8" t="s">
        <v>7</v>
      </c>
    </row>
    <row r="2885" spans="2:10" ht="13.35" customHeight="1">
      <c r="B2885" s="10" t="str">
        <f>VLOOKUP($J2882,ASBVs!$A$2:$AE$411,9,FALSE)</f>
        <v>0.21</v>
      </c>
      <c r="C2885" s="10" t="str">
        <f>VLOOKUP($J2882,ASBVs!$A$2:$AE$411,11,FALSE)</f>
        <v>8.84</v>
      </c>
      <c r="D2885" s="10" t="str">
        <f>VLOOKUP($J2882,ASBVs!$A$2:$AE$411,13,FALSE)</f>
        <v>13.75</v>
      </c>
      <c r="E2885" s="10" t="str">
        <f>VLOOKUP($J2882,ASBVs!$A$2:$AE$411,17,FALSE)</f>
        <v>0.23</v>
      </c>
      <c r="F2885" s="10" t="str">
        <f>VLOOKUP($J2882,ASBVs!$A$2:$AE$411,15,FALSE)</f>
        <v>3.35</v>
      </c>
      <c r="G2885" s="10" t="str">
        <f>VLOOKUP($J2882,ASBVs!$A$2:$AE$411,19,FALSE)</f>
        <v>2.96</v>
      </c>
      <c r="H2885" s="10" t="str">
        <f>VLOOKUP($J2882,ASBVs!$A$2:$AE$411,21,FALSE)</f>
        <v>-0.16</v>
      </c>
      <c r="I2885" s="10" t="str">
        <f>VLOOKUP($J2882,ASBVs!$A$2:$AE$411,23,FALSE)</f>
        <v>2.06</v>
      </c>
      <c r="J2885" s="10" t="str">
        <f>VLOOKUP($J2882,ASBVs!$A$2:$AE$411,25,FALSE)</f>
        <v>2.67</v>
      </c>
    </row>
    <row r="2886" spans="2:10" ht="13.35" customHeight="1">
      <c r="B2886" s="10" t="str">
        <f>VLOOKUP($J2882,ASBVs!$A$2:$AB$411,10,FALSE)</f>
        <v>59</v>
      </c>
      <c r="C2886" s="10" t="str">
        <f>VLOOKUP($J2882,ASBVs!$A$2:$AB$411,12,FALSE)</f>
        <v>62</v>
      </c>
      <c r="D2886" s="10" t="str">
        <f>VLOOKUP($J2882,ASBVs!$A$2:$AB$411,14,FALSE)</f>
        <v>58</v>
      </c>
      <c r="E2886" s="10" t="str">
        <f>VLOOKUP($J2882,ASBVs!$A$2:$AB$411,18,FALSE)</f>
        <v>61</v>
      </c>
      <c r="F2886" s="10" t="str">
        <f>VLOOKUP($J2882,ASBVs!$A$2:$AB$411,16,FALSE)</f>
        <v>63</v>
      </c>
      <c r="G2886" s="10" t="str">
        <f>VLOOKUP($J2882,ASBVs!$A$2:$AB$411,20,FALSE)</f>
        <v>54</v>
      </c>
      <c r="H2886" s="10" t="str">
        <f>VLOOKUP($J2882,ASBVs!$A$2:$AB$411,22,FALSE)</f>
        <v>44</v>
      </c>
      <c r="I2886" s="10" t="str">
        <f>VLOOKUP($J2882,ASBVs!$A$2:$AB$411,24,FALSE)</f>
        <v>44</v>
      </c>
      <c r="J2886" s="10" t="str">
        <f>VLOOKUP($J2882,ASBVs!$A$2:$AB$411,26,FALSE)</f>
        <v>48</v>
      </c>
    </row>
    <row r="2887" spans="2:10" ht="13.35" customHeight="1">
      <c r="B2887" s="11" t="s">
        <v>3103</v>
      </c>
      <c r="C2887" s="11" t="s">
        <v>3091</v>
      </c>
      <c r="D2887" s="11" t="s">
        <v>3104</v>
      </c>
      <c r="E2887" s="23" t="s">
        <v>2623</v>
      </c>
      <c r="F2887" s="23"/>
      <c r="G2887" s="24" t="s">
        <v>3105</v>
      </c>
      <c r="H2887" s="25"/>
      <c r="I2887" s="23" t="s">
        <v>3106</v>
      </c>
      <c r="J2887" s="23"/>
    </row>
    <row r="2888" spans="2:10" ht="13.35" customHeight="1">
      <c r="B2888" s="10" t="str">
        <f>VLOOKUP($J2882,ASBVs!$A$2:$AE$411,29,FALSE)</f>
        <v>1</v>
      </c>
      <c r="C2888" s="10" t="str">
        <f>VLOOKUP($J2882,ASBVs!$A$2:$AE$411,30,FALSE)</f>
        <v>2</v>
      </c>
      <c r="D2888" s="10" t="str">
        <f>VLOOKUP($J2882,ASBVs!$A$2:$AE$411,31,FALSE)</f>
        <v>1</v>
      </c>
      <c r="E2888" s="26" t="str">
        <f>VLOOKUP($J2882,ASBVs!$A$2:$B$411,2,FALSE)</f>
        <v xml:space="preserve">Dorset </v>
      </c>
      <c r="F2888" s="26"/>
      <c r="G2888" s="27" t="str">
        <f>VLOOKUP($J2882,ASBVs!$A$2:$AB$411,27,FALSE)</f>
        <v>145.30</v>
      </c>
      <c r="H2888" s="25"/>
      <c r="I2888" s="27" t="str">
        <f>VLOOKUP($J2882,ASBVs!$A$2:$AB$411,28,FALSE)</f>
        <v>147.94</v>
      </c>
      <c r="J2888" s="25"/>
    </row>
    <row r="2889" spans="2:10" ht="13.35" customHeight="1">
      <c r="B2889" s="28" t="s">
        <v>3107</v>
      </c>
      <c r="C2889" s="28"/>
      <c r="D2889" s="28"/>
      <c r="E2889" s="28"/>
      <c r="F2889" s="28"/>
      <c r="G2889" s="28"/>
      <c r="H2889" s="28" t="s">
        <v>3108</v>
      </c>
      <c r="I2889" s="28"/>
      <c r="J2889" s="28"/>
    </row>
    <row r="2891" spans="2:10" ht="13.35" customHeight="1">
      <c r="B2891" s="3" t="s">
        <v>3099</v>
      </c>
      <c r="C2891" s="4"/>
      <c r="D2891" s="4" t="str">
        <f>VLOOKUP($J2891,ASBVs!$A$2:$D$411,4,FALSE)</f>
        <v>221434</v>
      </c>
      <c r="E2891" s="4"/>
      <c r="F2891" s="4" t="str">
        <f>VLOOKUP($J2891,ASBVs!$A$2:$H$411,8,FALSE)</f>
        <v>Twin</v>
      </c>
      <c r="G2891" s="29" t="str">
        <f>VLOOKUP($J2891,ASBVs!$A$2:$AF$411,32,FALSE)</f>
        <v>«««««</v>
      </c>
      <c r="H2891" s="30"/>
      <c r="I2891" s="5" t="s">
        <v>3100</v>
      </c>
      <c r="J2891" s="6">
        <v>322</v>
      </c>
    </row>
    <row r="2892" spans="2:10" ht="13.35" customHeight="1">
      <c r="B2892" s="7" t="s">
        <v>3101</v>
      </c>
      <c r="C2892" s="19" t="str">
        <f>VLOOKUP($J2891,ASBVs!$A$2:$F$411,6,FALSE)</f>
        <v>211028</v>
      </c>
      <c r="D2892" s="20"/>
      <c r="E2892" s="20"/>
      <c r="F2892" s="7" t="s">
        <v>3102</v>
      </c>
      <c r="G2892" s="21">
        <f>VLOOKUP($J2891,ASBVs!$A$2:$G$411,7,FALSE)</f>
        <v>44736</v>
      </c>
      <c r="H2892" s="21"/>
      <c r="I2892" s="21"/>
      <c r="J2892" s="22"/>
    </row>
    <row r="2893" spans="2:10" ht="13.35" customHeight="1">
      <c r="B2893" s="8" t="s">
        <v>0</v>
      </c>
      <c r="C2893" s="9" t="s">
        <v>6</v>
      </c>
      <c r="D2893" s="9" t="s">
        <v>2667</v>
      </c>
      <c r="E2893" s="9" t="s">
        <v>2</v>
      </c>
      <c r="F2893" s="9" t="s">
        <v>1</v>
      </c>
      <c r="G2893" s="8" t="s">
        <v>3</v>
      </c>
      <c r="H2893" s="8" t="s">
        <v>4</v>
      </c>
      <c r="I2893" s="8" t="s">
        <v>5</v>
      </c>
      <c r="J2893" s="8" t="s">
        <v>7</v>
      </c>
    </row>
    <row r="2894" spans="2:10" ht="13.35" customHeight="1">
      <c r="B2894" s="10" t="str">
        <f>VLOOKUP($J2891,ASBVs!$A$2:$AE$411,9,FALSE)</f>
        <v>0.34</v>
      </c>
      <c r="C2894" s="10" t="str">
        <f>VLOOKUP($J2891,ASBVs!$A$2:$AE$411,11,FALSE)</f>
        <v>10.44</v>
      </c>
      <c r="D2894" s="10" t="str">
        <f>VLOOKUP($J2891,ASBVs!$A$2:$AE$411,13,FALSE)</f>
        <v>15.89</v>
      </c>
      <c r="E2894" s="10" t="str">
        <f>VLOOKUP($J2891,ASBVs!$A$2:$AE$411,17,FALSE)</f>
        <v>-0.20</v>
      </c>
      <c r="F2894" s="10" t="str">
        <f>VLOOKUP($J2891,ASBVs!$A$2:$AE$411,15,FALSE)</f>
        <v>2.48</v>
      </c>
      <c r="G2894" s="10" t="str">
        <f>VLOOKUP($J2891,ASBVs!$A$2:$AE$411,19,FALSE)</f>
        <v>3.48</v>
      </c>
      <c r="H2894" s="10" t="str">
        <f>VLOOKUP($J2891,ASBVs!$A$2:$AE$411,21,FALSE)</f>
        <v>-0.19</v>
      </c>
      <c r="I2894" s="10" t="str">
        <f>VLOOKUP($J2891,ASBVs!$A$2:$AE$411,23,FALSE)</f>
        <v>3.37</v>
      </c>
      <c r="J2894" s="10" t="str">
        <f>VLOOKUP($J2891,ASBVs!$A$2:$AE$411,25,FALSE)</f>
        <v>2.53</v>
      </c>
    </row>
    <row r="2895" spans="2:10" ht="13.35" customHeight="1">
      <c r="B2895" s="10" t="str">
        <f>VLOOKUP($J2891,ASBVs!$A$2:$AB$411,10,FALSE)</f>
        <v>60</v>
      </c>
      <c r="C2895" s="10" t="str">
        <f>VLOOKUP($J2891,ASBVs!$A$2:$AB$411,12,FALSE)</f>
        <v>63</v>
      </c>
      <c r="D2895" s="10" t="str">
        <f>VLOOKUP($J2891,ASBVs!$A$2:$AB$411,14,FALSE)</f>
        <v>59</v>
      </c>
      <c r="E2895" s="10" t="str">
        <f>VLOOKUP($J2891,ASBVs!$A$2:$AB$411,18,FALSE)</f>
        <v>62</v>
      </c>
      <c r="F2895" s="10" t="str">
        <f>VLOOKUP($J2891,ASBVs!$A$2:$AB$411,16,FALSE)</f>
        <v>64</v>
      </c>
      <c r="G2895" s="10" t="str">
        <f>VLOOKUP($J2891,ASBVs!$A$2:$AB$411,20,FALSE)</f>
        <v>56</v>
      </c>
      <c r="H2895" s="10" t="str">
        <f>VLOOKUP($J2891,ASBVs!$A$2:$AB$411,22,FALSE)</f>
        <v>45</v>
      </c>
      <c r="I2895" s="10" t="str">
        <f>VLOOKUP($J2891,ASBVs!$A$2:$AB$411,24,FALSE)</f>
        <v>45</v>
      </c>
      <c r="J2895" s="10" t="str">
        <f>VLOOKUP($J2891,ASBVs!$A$2:$AB$411,26,FALSE)</f>
        <v>49</v>
      </c>
    </row>
    <row r="2896" spans="2:10" ht="13.35" customHeight="1">
      <c r="B2896" s="11" t="s">
        <v>3103</v>
      </c>
      <c r="C2896" s="11" t="s">
        <v>3091</v>
      </c>
      <c r="D2896" s="11" t="s">
        <v>3104</v>
      </c>
      <c r="E2896" s="23" t="s">
        <v>2623</v>
      </c>
      <c r="F2896" s="23"/>
      <c r="G2896" s="24" t="s">
        <v>3105</v>
      </c>
      <c r="H2896" s="25"/>
      <c r="I2896" s="23" t="s">
        <v>3106</v>
      </c>
      <c r="J2896" s="23"/>
    </row>
    <row r="2897" spans="2:10" ht="13.35" customHeight="1">
      <c r="B2897" s="10" t="str">
        <f>VLOOKUP($J2891,ASBVs!$A$2:$AE$411,29,FALSE)</f>
        <v>2</v>
      </c>
      <c r="C2897" s="10" t="str">
        <f>VLOOKUP($J2891,ASBVs!$A$2:$AE$411,30,FALSE)</f>
        <v>2</v>
      </c>
      <c r="D2897" s="10" t="str">
        <f>VLOOKUP($J2891,ASBVs!$A$2:$AE$411,31,FALSE)</f>
        <v>2</v>
      </c>
      <c r="E2897" s="26" t="str">
        <f>VLOOKUP($J2891,ASBVs!$A$2:$B$411,2,FALSE)</f>
        <v xml:space="preserve">Dorset </v>
      </c>
      <c r="F2897" s="26"/>
      <c r="G2897" s="27" t="str">
        <f>VLOOKUP($J2891,ASBVs!$A$2:$AB$411,27,FALSE)</f>
        <v>144.37</v>
      </c>
      <c r="H2897" s="25"/>
      <c r="I2897" s="27" t="str">
        <f>VLOOKUP($J2891,ASBVs!$A$2:$AB$411,28,FALSE)</f>
        <v>147.42</v>
      </c>
      <c r="J2897" s="25"/>
    </row>
    <row r="2898" spans="2:10" ht="13.35" customHeight="1">
      <c r="B2898" s="28" t="s">
        <v>3107</v>
      </c>
      <c r="C2898" s="28"/>
      <c r="D2898" s="28"/>
      <c r="E2898" s="28"/>
      <c r="F2898" s="28"/>
      <c r="G2898" s="28"/>
      <c r="H2898" s="28" t="s">
        <v>3108</v>
      </c>
      <c r="I2898" s="28"/>
      <c r="J2898" s="28"/>
    </row>
    <row r="2900" spans="2:10" ht="13.35" customHeight="1">
      <c r="B2900" s="3" t="s">
        <v>3099</v>
      </c>
      <c r="C2900" s="4"/>
      <c r="D2900" s="4" t="str">
        <f>VLOOKUP($J2900,ASBVs!$A$2:$D$411,4,FALSE)</f>
        <v>220692</v>
      </c>
      <c r="E2900" s="4"/>
      <c r="F2900" s="4" t="str">
        <f>VLOOKUP($J2900,ASBVs!$A$2:$H$411,8,FALSE)</f>
        <v>Twin</v>
      </c>
      <c r="G2900" s="29" t="str">
        <f>VLOOKUP($J2900,ASBVs!$A$2:$AF$411,32,FALSE)</f>
        <v>«««««</v>
      </c>
      <c r="H2900" s="30"/>
      <c r="I2900" s="5" t="s">
        <v>3100</v>
      </c>
      <c r="J2900" s="6">
        <v>323</v>
      </c>
    </row>
    <row r="2901" spans="2:10" ht="13.35" customHeight="1">
      <c r="B2901" s="7" t="s">
        <v>3101</v>
      </c>
      <c r="C2901" s="19" t="str">
        <f>VLOOKUP($J2900,ASBVs!$A$2:$F$411,6,FALSE)</f>
        <v>210327</v>
      </c>
      <c r="D2901" s="20"/>
      <c r="E2901" s="20"/>
      <c r="F2901" s="7" t="s">
        <v>3102</v>
      </c>
      <c r="G2901" s="21">
        <f>VLOOKUP($J2900,ASBVs!$A$2:$G$411,7,FALSE)</f>
        <v>44684</v>
      </c>
      <c r="H2901" s="21"/>
      <c r="I2901" s="21"/>
      <c r="J2901" s="22"/>
    </row>
    <row r="2902" spans="2:10" ht="13.35" customHeight="1">
      <c r="B2902" s="8" t="s">
        <v>0</v>
      </c>
      <c r="C2902" s="9" t="s">
        <v>6</v>
      </c>
      <c r="D2902" s="9" t="s">
        <v>2667</v>
      </c>
      <c r="E2902" s="9" t="s">
        <v>2</v>
      </c>
      <c r="F2902" s="9" t="s">
        <v>1</v>
      </c>
      <c r="G2902" s="8" t="s">
        <v>3</v>
      </c>
      <c r="H2902" s="8" t="s">
        <v>4</v>
      </c>
      <c r="I2902" s="8" t="s">
        <v>5</v>
      </c>
      <c r="J2902" s="8" t="s">
        <v>7</v>
      </c>
    </row>
    <row r="2903" spans="2:10" ht="13.35" customHeight="1">
      <c r="B2903" s="10" t="str">
        <f>VLOOKUP($J2900,ASBVs!$A$2:$AE$411,9,FALSE)</f>
        <v>0.63</v>
      </c>
      <c r="C2903" s="10" t="str">
        <f>VLOOKUP($J2900,ASBVs!$A$2:$AE$411,11,FALSE)</f>
        <v>9.75</v>
      </c>
      <c r="D2903" s="10" t="str">
        <f>VLOOKUP($J2900,ASBVs!$A$2:$AE$411,13,FALSE)</f>
        <v>14.09</v>
      </c>
      <c r="E2903" s="10" t="str">
        <f>VLOOKUP($J2900,ASBVs!$A$2:$AE$411,17,FALSE)</f>
        <v>-0.47</v>
      </c>
      <c r="F2903" s="10" t="str">
        <f>VLOOKUP($J2900,ASBVs!$A$2:$AE$411,15,FALSE)</f>
        <v>2.34</v>
      </c>
      <c r="G2903" s="10" t="str">
        <f>VLOOKUP($J2900,ASBVs!$A$2:$AE$411,19,FALSE)</f>
        <v>3.24</v>
      </c>
      <c r="H2903" s="10" t="str">
        <f>VLOOKUP($J2900,ASBVs!$A$2:$AE$411,21,FALSE)</f>
        <v>-0.20</v>
      </c>
      <c r="I2903" s="10" t="str">
        <f>VLOOKUP($J2900,ASBVs!$A$2:$AE$411,23,FALSE)</f>
        <v>2.06</v>
      </c>
      <c r="J2903" s="10" t="str">
        <f>VLOOKUP($J2900,ASBVs!$A$2:$AE$411,25,FALSE)</f>
        <v>2.20</v>
      </c>
    </row>
    <row r="2904" spans="2:10" ht="13.35" customHeight="1">
      <c r="B2904" s="10" t="str">
        <f>VLOOKUP($J2900,ASBVs!$A$2:$AB$411,10,FALSE)</f>
        <v>59</v>
      </c>
      <c r="C2904" s="10" t="str">
        <f>VLOOKUP($J2900,ASBVs!$A$2:$AB$411,12,FALSE)</f>
        <v>64</v>
      </c>
      <c r="D2904" s="10" t="str">
        <f>VLOOKUP($J2900,ASBVs!$A$2:$AB$411,14,FALSE)</f>
        <v>64</v>
      </c>
      <c r="E2904" s="10" t="str">
        <f>VLOOKUP($J2900,ASBVs!$A$2:$AB$411,18,FALSE)</f>
        <v>65</v>
      </c>
      <c r="F2904" s="10" t="str">
        <f>VLOOKUP($J2900,ASBVs!$A$2:$AB$411,16,FALSE)</f>
        <v>67</v>
      </c>
      <c r="G2904" s="10" t="str">
        <f>VLOOKUP($J2900,ASBVs!$A$2:$AB$411,20,FALSE)</f>
        <v>55</v>
      </c>
      <c r="H2904" s="10" t="str">
        <f>VLOOKUP($J2900,ASBVs!$A$2:$AB$411,22,FALSE)</f>
        <v>48</v>
      </c>
      <c r="I2904" s="10" t="str">
        <f>VLOOKUP($J2900,ASBVs!$A$2:$AB$411,24,FALSE)</f>
        <v>47</v>
      </c>
      <c r="J2904" s="10" t="str">
        <f>VLOOKUP($J2900,ASBVs!$A$2:$AB$411,26,FALSE)</f>
        <v>52</v>
      </c>
    </row>
    <row r="2905" spans="2:10" ht="13.35" customHeight="1">
      <c r="B2905" s="11" t="s">
        <v>3103</v>
      </c>
      <c r="C2905" s="11" t="s">
        <v>3091</v>
      </c>
      <c r="D2905" s="11" t="s">
        <v>3104</v>
      </c>
      <c r="E2905" s="23" t="s">
        <v>2623</v>
      </c>
      <c r="F2905" s="23"/>
      <c r="G2905" s="24" t="s">
        <v>3105</v>
      </c>
      <c r="H2905" s="25"/>
      <c r="I2905" s="23" t="s">
        <v>3106</v>
      </c>
      <c r="J2905" s="23"/>
    </row>
    <row r="2906" spans="2:10" ht="13.35" customHeight="1">
      <c r="B2906" s="10" t="str">
        <f>VLOOKUP($J2900,ASBVs!$A$2:$AE$411,29,FALSE)</f>
        <v>3</v>
      </c>
      <c r="C2906" s="10" t="str">
        <f>VLOOKUP($J2900,ASBVs!$A$2:$AE$411,30,FALSE)</f>
        <v>3</v>
      </c>
      <c r="D2906" s="10" t="str">
        <f>VLOOKUP($J2900,ASBVs!$A$2:$AE$411,31,FALSE)</f>
        <v>2</v>
      </c>
      <c r="E2906" s="26" t="str">
        <f>VLOOKUP($J2900,ASBVs!$A$2:$B$411,2,FALSE)</f>
        <v xml:space="preserve">Dorset </v>
      </c>
      <c r="F2906" s="26"/>
      <c r="G2906" s="27" t="str">
        <f>VLOOKUP($J2900,ASBVs!$A$2:$AB$411,27,FALSE)</f>
        <v>141.37</v>
      </c>
      <c r="H2906" s="25"/>
      <c r="I2906" s="27" t="str">
        <f>VLOOKUP($J2900,ASBVs!$A$2:$AB$411,28,FALSE)</f>
        <v>144.48</v>
      </c>
      <c r="J2906" s="25"/>
    </row>
    <row r="2907" spans="2:10" ht="13.35" customHeight="1">
      <c r="B2907" s="28" t="s">
        <v>3107</v>
      </c>
      <c r="C2907" s="28"/>
      <c r="D2907" s="28"/>
      <c r="E2907" s="28"/>
      <c r="F2907" s="28"/>
      <c r="G2907" s="28"/>
      <c r="H2907" s="28" t="s">
        <v>3108</v>
      </c>
      <c r="I2907" s="28"/>
      <c r="J2907" s="28"/>
    </row>
    <row r="2909" spans="2:10" ht="13.35" customHeight="1">
      <c r="B2909" s="3" t="s">
        <v>3099</v>
      </c>
      <c r="C2909" s="4"/>
      <c r="D2909" s="4" t="str">
        <f>VLOOKUP($J2909,ASBVs!$A$2:$D$411,4,FALSE)</f>
        <v>221480</v>
      </c>
      <c r="E2909" s="4"/>
      <c r="F2909" s="4" t="str">
        <f>VLOOKUP($J2909,ASBVs!$A$2:$H$411,8,FALSE)</f>
        <v>Single</v>
      </c>
      <c r="G2909" s="29"/>
      <c r="H2909" s="30"/>
      <c r="I2909" s="5" t="s">
        <v>3100</v>
      </c>
      <c r="J2909" s="6">
        <v>324</v>
      </c>
    </row>
    <row r="2910" spans="2:10" ht="13.35" customHeight="1">
      <c r="B2910" s="7" t="s">
        <v>3101</v>
      </c>
      <c r="C2910" s="19" t="str">
        <f>VLOOKUP($J2909,ASBVs!$A$2:$F$411,6,FALSE)</f>
        <v>211447</v>
      </c>
      <c r="D2910" s="20"/>
      <c r="E2910" s="20"/>
      <c r="F2910" s="7" t="s">
        <v>3102</v>
      </c>
      <c r="G2910" s="21">
        <f>VLOOKUP($J2909,ASBVs!$A$2:$G$411,7,FALSE)</f>
        <v>44739</v>
      </c>
      <c r="H2910" s="21"/>
      <c r="I2910" s="21"/>
      <c r="J2910" s="22"/>
    </row>
    <row r="2911" spans="2:10" ht="13.35" customHeight="1">
      <c r="B2911" s="8" t="s">
        <v>0</v>
      </c>
      <c r="C2911" s="9" t="s">
        <v>6</v>
      </c>
      <c r="D2911" s="9" t="s">
        <v>2667</v>
      </c>
      <c r="E2911" s="9" t="s">
        <v>2</v>
      </c>
      <c r="F2911" s="9" t="s">
        <v>1</v>
      </c>
      <c r="G2911" s="8" t="s">
        <v>3</v>
      </c>
      <c r="H2911" s="8" t="s">
        <v>4</v>
      </c>
      <c r="I2911" s="8" t="s">
        <v>5</v>
      </c>
      <c r="J2911" s="8" t="s">
        <v>7</v>
      </c>
    </row>
    <row r="2912" spans="2:10" ht="13.35" customHeight="1">
      <c r="B2912" s="10" t="str">
        <f>VLOOKUP($J2909,ASBVs!$A$2:$AE$411,9,FALSE)</f>
        <v>0.60</v>
      </c>
      <c r="C2912" s="10" t="str">
        <f>VLOOKUP($J2909,ASBVs!$A$2:$AE$411,11,FALSE)</f>
        <v>10.42</v>
      </c>
      <c r="D2912" s="10" t="str">
        <f>VLOOKUP($J2909,ASBVs!$A$2:$AE$411,13,FALSE)</f>
        <v>14.95</v>
      </c>
      <c r="E2912" s="10" t="str">
        <f>VLOOKUP($J2909,ASBVs!$A$2:$AE$411,17,FALSE)</f>
        <v>-0.95</v>
      </c>
      <c r="F2912" s="10" t="str">
        <f>VLOOKUP($J2909,ASBVs!$A$2:$AE$411,15,FALSE)</f>
        <v>2.60</v>
      </c>
      <c r="G2912" s="10" t="str">
        <f>VLOOKUP($J2909,ASBVs!$A$2:$AE$411,19,FALSE)</f>
        <v>4.80</v>
      </c>
      <c r="H2912" s="10" t="str">
        <f>VLOOKUP($J2909,ASBVs!$A$2:$AE$411,21,FALSE)</f>
        <v>-0.51</v>
      </c>
      <c r="I2912" s="10" t="str">
        <f>VLOOKUP($J2909,ASBVs!$A$2:$AE$411,23,FALSE)</f>
        <v>4.01</v>
      </c>
      <c r="J2912" s="10" t="str">
        <f>VLOOKUP($J2909,ASBVs!$A$2:$AE$411,25,FALSE)</f>
        <v>2.29</v>
      </c>
    </row>
    <row r="2913" spans="2:10" ht="13.35" customHeight="1">
      <c r="B2913" s="10" t="str">
        <f>VLOOKUP($J2909,ASBVs!$A$2:$AB$411,10,FALSE)</f>
        <v>58</v>
      </c>
      <c r="C2913" s="10" t="str">
        <f>VLOOKUP($J2909,ASBVs!$A$2:$AB$411,12,FALSE)</f>
        <v>61</v>
      </c>
      <c r="D2913" s="10" t="str">
        <f>VLOOKUP($J2909,ASBVs!$A$2:$AB$411,14,FALSE)</f>
        <v>58</v>
      </c>
      <c r="E2913" s="10" t="str">
        <f>VLOOKUP($J2909,ASBVs!$A$2:$AB$411,18,FALSE)</f>
        <v>60</v>
      </c>
      <c r="F2913" s="10" t="str">
        <f>VLOOKUP($J2909,ASBVs!$A$2:$AB$411,16,FALSE)</f>
        <v>62</v>
      </c>
      <c r="G2913" s="10" t="str">
        <f>VLOOKUP($J2909,ASBVs!$A$2:$AB$411,20,FALSE)</f>
        <v>54</v>
      </c>
      <c r="H2913" s="10" t="str">
        <f>VLOOKUP($J2909,ASBVs!$A$2:$AB$411,22,FALSE)</f>
        <v>47</v>
      </c>
      <c r="I2913" s="10" t="str">
        <f>VLOOKUP($J2909,ASBVs!$A$2:$AB$411,24,FALSE)</f>
        <v>47</v>
      </c>
      <c r="J2913" s="10" t="str">
        <f>VLOOKUP($J2909,ASBVs!$A$2:$AB$411,26,FALSE)</f>
        <v>49</v>
      </c>
    </row>
    <row r="2914" spans="2:10" ht="13.35" customHeight="1">
      <c r="B2914" s="11" t="s">
        <v>3103</v>
      </c>
      <c r="C2914" s="11" t="s">
        <v>3091</v>
      </c>
      <c r="D2914" s="11" t="s">
        <v>3104</v>
      </c>
      <c r="E2914" s="23" t="s">
        <v>2623</v>
      </c>
      <c r="F2914" s="23"/>
      <c r="G2914" s="24" t="s">
        <v>3105</v>
      </c>
      <c r="H2914" s="25"/>
      <c r="I2914" s="23" t="s">
        <v>3106</v>
      </c>
      <c r="J2914" s="23"/>
    </row>
    <row r="2915" spans="2:10" ht="13.35" customHeight="1">
      <c r="B2915" s="10" t="str">
        <f>VLOOKUP($J2909,ASBVs!$A$2:$AE$411,29,FALSE)</f>
        <v>1</v>
      </c>
      <c r="C2915" s="10" t="str">
        <f>VLOOKUP($J2909,ASBVs!$A$2:$AE$411,30,FALSE)</f>
        <v>3</v>
      </c>
      <c r="D2915" s="10" t="str">
        <f>VLOOKUP($J2909,ASBVs!$A$2:$AE$411,31,FALSE)</f>
        <v>3</v>
      </c>
      <c r="E2915" s="26" t="str">
        <f>VLOOKUP($J2909,ASBVs!$A$2:$B$411,2,FALSE)</f>
        <v xml:space="preserve">Dorset </v>
      </c>
      <c r="F2915" s="26"/>
      <c r="G2915" s="27" t="str">
        <f>VLOOKUP($J2909,ASBVs!$A$2:$AB$411,27,FALSE)</f>
        <v>137.64</v>
      </c>
      <c r="H2915" s="25"/>
      <c r="I2915" s="27" t="str">
        <f>VLOOKUP($J2909,ASBVs!$A$2:$AB$411,28,FALSE)</f>
        <v>144.22</v>
      </c>
      <c r="J2915" s="25"/>
    </row>
    <row r="2916" spans="2:10" ht="13.35" customHeight="1">
      <c r="B2916" s="28" t="s">
        <v>3107</v>
      </c>
      <c r="C2916" s="28"/>
      <c r="D2916" s="28"/>
      <c r="E2916" s="28"/>
      <c r="F2916" s="28"/>
      <c r="G2916" s="28"/>
      <c r="H2916" s="28" t="s">
        <v>3108</v>
      </c>
      <c r="I2916" s="28"/>
      <c r="J2916" s="28"/>
    </row>
    <row r="2918" spans="2:10" ht="13.35" customHeight="1">
      <c r="B2918" s="3" t="s">
        <v>3099</v>
      </c>
      <c r="C2918" s="4"/>
      <c r="D2918" s="4" t="str">
        <f>VLOOKUP($J2918,ASBVs!$A$2:$D$411,4,FALSE)</f>
        <v>220103</v>
      </c>
      <c r="E2918" s="4"/>
      <c r="F2918" s="4" t="str">
        <f>VLOOKUP($J2918,ASBVs!$A$2:$H$411,8,FALSE)</f>
        <v>Twin</v>
      </c>
      <c r="G2918" s="29" t="str">
        <f>VLOOKUP($J2918,ASBVs!$A$2:$AF$411,32,FALSE)</f>
        <v>«««««</v>
      </c>
      <c r="H2918" s="30"/>
      <c r="I2918" s="5" t="s">
        <v>3100</v>
      </c>
      <c r="J2918" s="6">
        <v>325</v>
      </c>
    </row>
    <row r="2919" spans="2:10" ht="13.35" customHeight="1">
      <c r="B2919" s="7" t="s">
        <v>3101</v>
      </c>
      <c r="C2919" s="19" t="str">
        <f>VLOOKUP($J2918,ASBVs!$A$2:$F$411,6,FALSE)</f>
        <v>210743</v>
      </c>
      <c r="D2919" s="20"/>
      <c r="E2919" s="20"/>
      <c r="F2919" s="7" t="s">
        <v>3102</v>
      </c>
      <c r="G2919" s="21">
        <f>VLOOKUP($J2918,ASBVs!$A$2:$G$411,7,FALSE)</f>
        <v>44677</v>
      </c>
      <c r="H2919" s="21"/>
      <c r="I2919" s="21"/>
      <c r="J2919" s="22"/>
    </row>
    <row r="2920" spans="2:10" ht="13.35" customHeight="1">
      <c r="B2920" s="8" t="s">
        <v>0</v>
      </c>
      <c r="C2920" s="9" t="s">
        <v>6</v>
      </c>
      <c r="D2920" s="9" t="s">
        <v>2667</v>
      </c>
      <c r="E2920" s="9" t="s">
        <v>2</v>
      </c>
      <c r="F2920" s="9" t="s">
        <v>1</v>
      </c>
      <c r="G2920" s="8" t="s">
        <v>3</v>
      </c>
      <c r="H2920" s="8" t="s">
        <v>4</v>
      </c>
      <c r="I2920" s="8" t="s">
        <v>5</v>
      </c>
      <c r="J2920" s="8" t="s">
        <v>7</v>
      </c>
    </row>
    <row r="2921" spans="2:10" ht="13.35" customHeight="1">
      <c r="B2921" s="10" t="str">
        <f>VLOOKUP($J2918,ASBVs!$A$2:$AE$411,9,FALSE)</f>
        <v>0.52</v>
      </c>
      <c r="C2921" s="10" t="str">
        <f>VLOOKUP($J2918,ASBVs!$A$2:$AE$411,11,FALSE)</f>
        <v>8.67</v>
      </c>
      <c r="D2921" s="10" t="str">
        <f>VLOOKUP($J2918,ASBVs!$A$2:$AE$411,13,FALSE)</f>
        <v>12.51</v>
      </c>
      <c r="E2921" s="10" t="str">
        <f>VLOOKUP($J2918,ASBVs!$A$2:$AE$411,17,FALSE)</f>
        <v>0.08</v>
      </c>
      <c r="F2921" s="10" t="str">
        <f>VLOOKUP($J2918,ASBVs!$A$2:$AE$411,15,FALSE)</f>
        <v>2.70</v>
      </c>
      <c r="G2921" s="10" t="str">
        <f>VLOOKUP($J2918,ASBVs!$A$2:$AE$411,19,FALSE)</f>
        <v>2.35</v>
      </c>
      <c r="H2921" s="10" t="str">
        <f>VLOOKUP($J2918,ASBVs!$A$2:$AE$411,21,FALSE)</f>
        <v>0.27</v>
      </c>
      <c r="I2921" s="10" t="str">
        <f>VLOOKUP($J2918,ASBVs!$A$2:$AE$411,23,FALSE)</f>
        <v>-0.05</v>
      </c>
      <c r="J2921" s="10" t="str">
        <f>VLOOKUP($J2918,ASBVs!$A$2:$AE$411,25,FALSE)</f>
        <v>2.40</v>
      </c>
    </row>
    <row r="2922" spans="2:10" ht="13.35" customHeight="1">
      <c r="B2922" s="10" t="str">
        <f>VLOOKUP($J2918,ASBVs!$A$2:$AB$411,10,FALSE)</f>
        <v>58</v>
      </c>
      <c r="C2922" s="10" t="str">
        <f>VLOOKUP($J2918,ASBVs!$A$2:$AB$411,12,FALSE)</f>
        <v>62</v>
      </c>
      <c r="D2922" s="10" t="str">
        <f>VLOOKUP($J2918,ASBVs!$A$2:$AB$411,14,FALSE)</f>
        <v>62</v>
      </c>
      <c r="E2922" s="10" t="str">
        <f>VLOOKUP($J2918,ASBVs!$A$2:$AB$411,18,FALSE)</f>
        <v>63</v>
      </c>
      <c r="F2922" s="10" t="str">
        <f>VLOOKUP($J2918,ASBVs!$A$2:$AB$411,16,FALSE)</f>
        <v>65</v>
      </c>
      <c r="G2922" s="10" t="str">
        <f>VLOOKUP($J2918,ASBVs!$A$2:$AB$411,20,FALSE)</f>
        <v>52</v>
      </c>
      <c r="H2922" s="10" t="str">
        <f>VLOOKUP($J2918,ASBVs!$A$2:$AB$411,22,FALSE)</f>
        <v>44</v>
      </c>
      <c r="I2922" s="10" t="str">
        <f>VLOOKUP($J2918,ASBVs!$A$2:$AB$411,24,FALSE)</f>
        <v>43</v>
      </c>
      <c r="J2922" s="10" t="str">
        <f>VLOOKUP($J2918,ASBVs!$A$2:$AB$411,26,FALSE)</f>
        <v>49</v>
      </c>
    </row>
    <row r="2923" spans="2:10" ht="13.35" customHeight="1">
      <c r="B2923" s="11" t="s">
        <v>3103</v>
      </c>
      <c r="C2923" s="11" t="s">
        <v>3091</v>
      </c>
      <c r="D2923" s="11" t="s">
        <v>3104</v>
      </c>
      <c r="E2923" s="23" t="s">
        <v>2623</v>
      </c>
      <c r="F2923" s="23"/>
      <c r="G2923" s="24" t="s">
        <v>3105</v>
      </c>
      <c r="H2923" s="25"/>
      <c r="I2923" s="23" t="s">
        <v>3106</v>
      </c>
      <c r="J2923" s="23"/>
    </row>
    <row r="2924" spans="2:10" ht="13.35" customHeight="1">
      <c r="B2924" s="10" t="str">
        <f>VLOOKUP($J2918,ASBVs!$A$2:$AE$411,29,FALSE)</f>
        <v>2</v>
      </c>
      <c r="C2924" s="10" t="str">
        <f>VLOOKUP($J2918,ASBVs!$A$2:$AE$411,30,FALSE)</f>
        <v>2</v>
      </c>
      <c r="D2924" s="10" t="str">
        <f>VLOOKUP($J2918,ASBVs!$A$2:$AE$411,31,FALSE)</f>
        <v>2</v>
      </c>
      <c r="E2924" s="26" t="str">
        <f>VLOOKUP($J2918,ASBVs!$A$2:$B$411,2,FALSE)</f>
        <v xml:space="preserve">Dorset </v>
      </c>
      <c r="F2924" s="26"/>
      <c r="G2924" s="27" t="str">
        <f>VLOOKUP($J2918,ASBVs!$A$2:$AB$411,27,FALSE)</f>
        <v>145.88</v>
      </c>
      <c r="H2924" s="25"/>
      <c r="I2924" s="27" t="str">
        <f>VLOOKUP($J2918,ASBVs!$A$2:$AB$411,28,FALSE)</f>
        <v>143.64</v>
      </c>
      <c r="J2924" s="25"/>
    </row>
    <row r="2925" spans="2:10" ht="13.35" customHeight="1">
      <c r="B2925" s="28" t="s">
        <v>3107</v>
      </c>
      <c r="C2925" s="28"/>
      <c r="D2925" s="28"/>
      <c r="E2925" s="28"/>
      <c r="F2925" s="28"/>
      <c r="G2925" s="28"/>
      <c r="H2925" s="28" t="s">
        <v>3108</v>
      </c>
      <c r="I2925" s="28"/>
      <c r="J2925" s="28"/>
    </row>
    <row r="2927" spans="2:10" ht="13.35" customHeight="1">
      <c r="B2927" s="3" t="s">
        <v>3099</v>
      </c>
      <c r="C2927" s="4"/>
      <c r="D2927" s="4" t="str">
        <f>VLOOKUP($J2927,ASBVs!$A$2:$D$411,4,FALSE)</f>
        <v>220713</v>
      </c>
      <c r="E2927" s="4"/>
      <c r="F2927" s="4" t="str">
        <f>VLOOKUP($J2927,ASBVs!$A$2:$H$411,8,FALSE)</f>
        <v>Triplet</v>
      </c>
      <c r="G2927" s="29" t="str">
        <f>VLOOKUP($J2927,ASBVs!$A$2:$AF$411,32,FALSE)</f>
        <v>«««««</v>
      </c>
      <c r="H2927" s="30"/>
      <c r="I2927" s="5" t="s">
        <v>3100</v>
      </c>
      <c r="J2927" s="6">
        <v>326</v>
      </c>
    </row>
    <row r="2928" spans="2:10" ht="13.35" customHeight="1">
      <c r="B2928" s="7" t="s">
        <v>3101</v>
      </c>
      <c r="C2928" s="19" t="str">
        <f>VLOOKUP($J2927,ASBVs!$A$2:$F$411,6,FALSE)</f>
        <v>210761</v>
      </c>
      <c r="D2928" s="20"/>
      <c r="E2928" s="20"/>
      <c r="F2928" s="7" t="s">
        <v>3102</v>
      </c>
      <c r="G2928" s="21">
        <f>VLOOKUP($J2927,ASBVs!$A$2:$G$411,7,FALSE)</f>
        <v>44684</v>
      </c>
      <c r="H2928" s="21"/>
      <c r="I2928" s="21"/>
      <c r="J2928" s="22"/>
    </row>
    <row r="2929" spans="2:10" ht="13.35" customHeight="1">
      <c r="B2929" s="8" t="s">
        <v>0</v>
      </c>
      <c r="C2929" s="9" t="s">
        <v>6</v>
      </c>
      <c r="D2929" s="9" t="s">
        <v>2667</v>
      </c>
      <c r="E2929" s="9" t="s">
        <v>2</v>
      </c>
      <c r="F2929" s="9" t="s">
        <v>1</v>
      </c>
      <c r="G2929" s="8" t="s">
        <v>3</v>
      </c>
      <c r="H2929" s="8" t="s">
        <v>4</v>
      </c>
      <c r="I2929" s="8" t="s">
        <v>5</v>
      </c>
      <c r="J2929" s="8" t="s">
        <v>7</v>
      </c>
    </row>
    <row r="2930" spans="2:10" ht="13.35" customHeight="1">
      <c r="B2930" s="10" t="str">
        <f>VLOOKUP($J2927,ASBVs!$A$2:$AE$411,9,FALSE)</f>
        <v>0.31</v>
      </c>
      <c r="C2930" s="10" t="str">
        <f>VLOOKUP($J2927,ASBVs!$A$2:$AE$411,11,FALSE)</f>
        <v>8.16</v>
      </c>
      <c r="D2930" s="10" t="str">
        <f>VLOOKUP($J2927,ASBVs!$A$2:$AE$411,13,FALSE)</f>
        <v>12.81</v>
      </c>
      <c r="E2930" s="10" t="str">
        <f>VLOOKUP($J2927,ASBVs!$A$2:$AE$411,17,FALSE)</f>
        <v>1.00</v>
      </c>
      <c r="F2930" s="10" t="str">
        <f>VLOOKUP($J2927,ASBVs!$A$2:$AE$411,15,FALSE)</f>
        <v>3.18</v>
      </c>
      <c r="G2930" s="10" t="str">
        <f>VLOOKUP($J2927,ASBVs!$A$2:$AE$411,19,FALSE)</f>
        <v>1.97</v>
      </c>
      <c r="H2930" s="10" t="str">
        <f>VLOOKUP($J2927,ASBVs!$A$2:$AE$411,21,FALSE)</f>
        <v>0.00</v>
      </c>
      <c r="I2930" s="10" t="str">
        <f>VLOOKUP($J2927,ASBVs!$A$2:$AE$411,23,FALSE)</f>
        <v>0.14</v>
      </c>
      <c r="J2930" s="10" t="str">
        <f>VLOOKUP($J2927,ASBVs!$A$2:$AE$411,25,FALSE)</f>
        <v>2.50</v>
      </c>
    </row>
    <row r="2931" spans="2:10" ht="13.35" customHeight="1">
      <c r="B2931" s="10" t="str">
        <f>VLOOKUP($J2927,ASBVs!$A$2:$AB$411,10,FALSE)</f>
        <v>61</v>
      </c>
      <c r="C2931" s="10" t="str">
        <f>VLOOKUP($J2927,ASBVs!$A$2:$AB$411,12,FALSE)</f>
        <v>65</v>
      </c>
      <c r="D2931" s="10" t="str">
        <f>VLOOKUP($J2927,ASBVs!$A$2:$AB$411,14,FALSE)</f>
        <v>65</v>
      </c>
      <c r="E2931" s="10" t="str">
        <f>VLOOKUP($J2927,ASBVs!$A$2:$AB$411,18,FALSE)</f>
        <v>65</v>
      </c>
      <c r="F2931" s="10" t="str">
        <f>VLOOKUP($J2927,ASBVs!$A$2:$AB$411,16,FALSE)</f>
        <v>67</v>
      </c>
      <c r="G2931" s="10" t="str">
        <f>VLOOKUP($J2927,ASBVs!$A$2:$AB$411,20,FALSE)</f>
        <v>56</v>
      </c>
      <c r="H2931" s="10" t="str">
        <f>VLOOKUP($J2927,ASBVs!$A$2:$AB$411,22,FALSE)</f>
        <v>48</v>
      </c>
      <c r="I2931" s="10" t="str">
        <f>VLOOKUP($J2927,ASBVs!$A$2:$AB$411,24,FALSE)</f>
        <v>47</v>
      </c>
      <c r="J2931" s="10" t="str">
        <f>VLOOKUP($J2927,ASBVs!$A$2:$AB$411,26,FALSE)</f>
        <v>52</v>
      </c>
    </row>
    <row r="2932" spans="2:10" ht="13.35" customHeight="1">
      <c r="B2932" s="11" t="s">
        <v>3103</v>
      </c>
      <c r="C2932" s="11" t="s">
        <v>3091</v>
      </c>
      <c r="D2932" s="11" t="s">
        <v>3104</v>
      </c>
      <c r="E2932" s="23" t="s">
        <v>2623</v>
      </c>
      <c r="F2932" s="23"/>
      <c r="G2932" s="24" t="s">
        <v>3105</v>
      </c>
      <c r="H2932" s="25"/>
      <c r="I2932" s="23" t="s">
        <v>3106</v>
      </c>
      <c r="J2932" s="23"/>
    </row>
    <row r="2933" spans="2:10" ht="13.35" customHeight="1">
      <c r="B2933" s="10" t="str">
        <f>VLOOKUP($J2927,ASBVs!$A$2:$AE$411,29,FALSE)</f>
        <v>2</v>
      </c>
      <c r="C2933" s="10" t="str">
        <f>VLOOKUP($J2927,ASBVs!$A$2:$AE$411,30,FALSE)</f>
        <v>1</v>
      </c>
      <c r="D2933" s="10" t="str">
        <f>VLOOKUP($J2927,ASBVs!$A$2:$AE$411,31,FALSE)</f>
        <v>1</v>
      </c>
      <c r="E2933" s="26" t="str">
        <f>VLOOKUP($J2927,ASBVs!$A$2:$B$411,2,FALSE)</f>
        <v xml:space="preserve">Dorset </v>
      </c>
      <c r="F2933" s="26"/>
      <c r="G2933" s="27" t="str">
        <f>VLOOKUP($J2927,ASBVs!$A$2:$AB$411,27,FALSE)</f>
        <v>139.47</v>
      </c>
      <c r="H2933" s="25"/>
      <c r="I2933" s="27" t="str">
        <f>VLOOKUP($J2927,ASBVs!$A$2:$AB$411,28,FALSE)</f>
        <v>140.26</v>
      </c>
      <c r="J2933" s="25"/>
    </row>
    <row r="2934" spans="2:10" ht="13.35" customHeight="1">
      <c r="B2934" s="28" t="s">
        <v>3107</v>
      </c>
      <c r="C2934" s="28"/>
      <c r="D2934" s="28"/>
      <c r="E2934" s="28"/>
      <c r="F2934" s="28"/>
      <c r="G2934" s="28"/>
      <c r="H2934" s="28" t="s">
        <v>3108</v>
      </c>
      <c r="I2934" s="28"/>
      <c r="J2934" s="28"/>
    </row>
    <row r="2936" spans="2:10" ht="13.35" customHeight="1">
      <c r="B2936" s="3" t="s">
        <v>3099</v>
      </c>
      <c r="C2936" s="4"/>
      <c r="D2936" s="4" t="str">
        <f>VLOOKUP($J2936,ASBVs!$A$2:$D$411,4,FALSE)</f>
        <v>220243</v>
      </c>
      <c r="E2936" s="4"/>
      <c r="F2936" s="4" t="str">
        <f>VLOOKUP($J2936,ASBVs!$A$2:$H$411,8,FALSE)</f>
        <v>Twin</v>
      </c>
      <c r="G2936" s="29" t="str">
        <f>VLOOKUP($J2936,ASBVs!$A$2:$AF$411,32,FALSE)</f>
        <v xml:space="preserve"> </v>
      </c>
      <c r="H2936" s="30"/>
      <c r="I2936" s="5" t="s">
        <v>3100</v>
      </c>
      <c r="J2936" s="6">
        <v>327</v>
      </c>
    </row>
    <row r="2937" spans="2:10" ht="13.35" customHeight="1">
      <c r="B2937" s="7" t="s">
        <v>3101</v>
      </c>
      <c r="C2937" s="19" t="str">
        <f>VLOOKUP($J2936,ASBVs!$A$2:$F$411,6,FALSE)</f>
        <v>211199</v>
      </c>
      <c r="D2937" s="20"/>
      <c r="E2937" s="20"/>
      <c r="F2937" s="7" t="s">
        <v>3102</v>
      </c>
      <c r="G2937" s="21">
        <f>VLOOKUP($J2936,ASBVs!$A$2:$G$411,7,FALSE)</f>
        <v>44681</v>
      </c>
      <c r="H2937" s="21"/>
      <c r="I2937" s="21"/>
      <c r="J2937" s="22"/>
    </row>
    <row r="2938" spans="2:10" ht="13.35" customHeight="1">
      <c r="B2938" s="8" t="s">
        <v>0</v>
      </c>
      <c r="C2938" s="9" t="s">
        <v>6</v>
      </c>
      <c r="D2938" s="9" t="s">
        <v>2667</v>
      </c>
      <c r="E2938" s="9" t="s">
        <v>2</v>
      </c>
      <c r="F2938" s="9" t="s">
        <v>1</v>
      </c>
      <c r="G2938" s="8" t="s">
        <v>3</v>
      </c>
      <c r="H2938" s="8" t="s">
        <v>4</v>
      </c>
      <c r="I2938" s="8" t="s">
        <v>5</v>
      </c>
      <c r="J2938" s="8" t="s">
        <v>7</v>
      </c>
    </row>
    <row r="2939" spans="2:10" ht="13.35" customHeight="1">
      <c r="B2939" s="10" t="str">
        <f>VLOOKUP($J2936,ASBVs!$A$2:$AE$411,9,FALSE)</f>
        <v>0.48</v>
      </c>
      <c r="C2939" s="10" t="str">
        <f>VLOOKUP($J2936,ASBVs!$A$2:$AE$411,11,FALSE)</f>
        <v>8.93</v>
      </c>
      <c r="D2939" s="10" t="str">
        <f>VLOOKUP($J2936,ASBVs!$A$2:$AE$411,13,FALSE)</f>
        <v>13.08</v>
      </c>
      <c r="E2939" s="10" t="str">
        <f>VLOOKUP($J2936,ASBVs!$A$2:$AE$411,17,FALSE)</f>
        <v>0.01</v>
      </c>
      <c r="F2939" s="10" t="str">
        <f>VLOOKUP($J2936,ASBVs!$A$2:$AE$411,15,FALSE)</f>
        <v>2.70</v>
      </c>
      <c r="G2939" s="10" t="str">
        <f>VLOOKUP($J2936,ASBVs!$A$2:$AE$411,19,FALSE)</f>
        <v>2.77</v>
      </c>
      <c r="H2939" s="10" t="str">
        <f>VLOOKUP($J2936,ASBVs!$A$2:$AE$411,21,FALSE)</f>
        <v>-0.25</v>
      </c>
      <c r="I2939" s="10" t="str">
        <f>VLOOKUP($J2936,ASBVs!$A$2:$AE$411,23,FALSE)</f>
        <v>1.88</v>
      </c>
      <c r="J2939" s="10" t="str">
        <f>VLOOKUP($J2936,ASBVs!$A$2:$AE$411,25,FALSE)</f>
        <v>2.28</v>
      </c>
    </row>
    <row r="2940" spans="2:10" ht="13.35" customHeight="1">
      <c r="B2940" s="10" t="str">
        <f>VLOOKUP($J2936,ASBVs!$A$2:$AB$411,10,FALSE)</f>
        <v>57</v>
      </c>
      <c r="C2940" s="10" t="str">
        <f>VLOOKUP($J2936,ASBVs!$A$2:$AB$411,12,FALSE)</f>
        <v>62</v>
      </c>
      <c r="D2940" s="10" t="str">
        <f>VLOOKUP($J2936,ASBVs!$A$2:$AB$411,14,FALSE)</f>
        <v>62</v>
      </c>
      <c r="E2940" s="10" t="str">
        <f>VLOOKUP($J2936,ASBVs!$A$2:$AB$411,18,FALSE)</f>
        <v>63</v>
      </c>
      <c r="F2940" s="10" t="str">
        <f>VLOOKUP($J2936,ASBVs!$A$2:$AB$411,16,FALSE)</f>
        <v>65</v>
      </c>
      <c r="G2940" s="10" t="str">
        <f>VLOOKUP($J2936,ASBVs!$A$2:$AB$411,20,FALSE)</f>
        <v>53</v>
      </c>
      <c r="H2940" s="10" t="str">
        <f>VLOOKUP($J2936,ASBVs!$A$2:$AB$411,22,FALSE)</f>
        <v>44</v>
      </c>
      <c r="I2940" s="10" t="str">
        <f>VLOOKUP($J2936,ASBVs!$A$2:$AB$411,24,FALSE)</f>
        <v>44</v>
      </c>
      <c r="J2940" s="10" t="str">
        <f>VLOOKUP($J2936,ASBVs!$A$2:$AB$411,26,FALSE)</f>
        <v>49</v>
      </c>
    </row>
    <row r="2941" spans="2:10" ht="13.35" customHeight="1">
      <c r="B2941" s="11" t="s">
        <v>3103</v>
      </c>
      <c r="C2941" s="11" t="s">
        <v>3091</v>
      </c>
      <c r="D2941" s="11" t="s">
        <v>3104</v>
      </c>
      <c r="E2941" s="23" t="s">
        <v>2623</v>
      </c>
      <c r="F2941" s="23"/>
      <c r="G2941" s="24" t="s">
        <v>3105</v>
      </c>
      <c r="H2941" s="25"/>
      <c r="I2941" s="23" t="s">
        <v>3106</v>
      </c>
      <c r="J2941" s="23"/>
    </row>
    <row r="2942" spans="2:10" ht="13.35" customHeight="1">
      <c r="B2942" s="10" t="str">
        <f>VLOOKUP($J2936,ASBVs!$A$2:$AE$411,29,FALSE)</f>
        <v>2</v>
      </c>
      <c r="C2942" s="10" t="str">
        <f>VLOOKUP($J2936,ASBVs!$A$2:$AE$411,30,FALSE)</f>
        <v>3</v>
      </c>
      <c r="D2942" s="10" t="str">
        <f>VLOOKUP($J2936,ASBVs!$A$2:$AE$411,31,FALSE)</f>
        <v>3</v>
      </c>
      <c r="E2942" s="26" t="str">
        <f>VLOOKUP($J2936,ASBVs!$A$2:$B$411,2,FALSE)</f>
        <v xml:space="preserve">Dorset </v>
      </c>
      <c r="F2942" s="26"/>
      <c r="G2942" s="27" t="str">
        <f>VLOOKUP($J2936,ASBVs!$A$2:$AB$411,27,FALSE)</f>
        <v>135.77</v>
      </c>
      <c r="H2942" s="25"/>
      <c r="I2942" s="27" t="str">
        <f>VLOOKUP($J2936,ASBVs!$A$2:$AB$411,28,FALSE)</f>
        <v>139.40</v>
      </c>
      <c r="J2942" s="25"/>
    </row>
    <row r="2943" spans="2:10" ht="13.35" customHeight="1">
      <c r="B2943" s="28" t="s">
        <v>3107</v>
      </c>
      <c r="C2943" s="28"/>
      <c r="D2943" s="28"/>
      <c r="E2943" s="28"/>
      <c r="F2943" s="28"/>
      <c r="G2943" s="28"/>
      <c r="H2943" s="28" t="s">
        <v>3108</v>
      </c>
      <c r="I2943" s="28"/>
      <c r="J2943" s="28"/>
    </row>
    <row r="2945" spans="2:10" ht="13.35" customHeight="1">
      <c r="B2945" s="3" t="s">
        <v>3099</v>
      </c>
      <c r="C2945" s="4"/>
      <c r="D2945" s="4" t="str">
        <f>VLOOKUP($J2945,ASBVs!$A$2:$D$411,4,FALSE)</f>
        <v>220715</v>
      </c>
      <c r="E2945" s="4"/>
      <c r="F2945" s="4" t="str">
        <f>VLOOKUP($J2945,ASBVs!$A$2:$H$411,8,FALSE)</f>
        <v>Triplet</v>
      </c>
      <c r="G2945" s="29" t="str">
        <f>VLOOKUP($J2945,ASBVs!$A$2:$AF$411,32,FALSE)</f>
        <v>«««««</v>
      </c>
      <c r="H2945" s="30"/>
      <c r="I2945" s="5" t="s">
        <v>3100</v>
      </c>
      <c r="J2945" s="6">
        <v>328</v>
      </c>
    </row>
    <row r="2946" spans="2:10" ht="13.35" customHeight="1">
      <c r="B2946" s="7" t="s">
        <v>3101</v>
      </c>
      <c r="C2946" s="19" t="str">
        <f>VLOOKUP($J2945,ASBVs!$A$2:$F$411,6,FALSE)</f>
        <v>210761</v>
      </c>
      <c r="D2946" s="20"/>
      <c r="E2946" s="20"/>
      <c r="F2946" s="7" t="s">
        <v>3102</v>
      </c>
      <c r="G2946" s="21">
        <f>VLOOKUP($J2945,ASBVs!$A$2:$G$411,7,FALSE)</f>
        <v>44684</v>
      </c>
      <c r="H2946" s="21"/>
      <c r="I2946" s="21"/>
      <c r="J2946" s="22"/>
    </row>
    <row r="2947" spans="2:10" ht="13.35" customHeight="1">
      <c r="B2947" s="8" t="s">
        <v>0</v>
      </c>
      <c r="C2947" s="9" t="s">
        <v>6</v>
      </c>
      <c r="D2947" s="9" t="s">
        <v>2667</v>
      </c>
      <c r="E2947" s="9" t="s">
        <v>2</v>
      </c>
      <c r="F2947" s="9" t="s">
        <v>1</v>
      </c>
      <c r="G2947" s="8" t="s">
        <v>3</v>
      </c>
      <c r="H2947" s="8" t="s">
        <v>4</v>
      </c>
      <c r="I2947" s="8" t="s">
        <v>5</v>
      </c>
      <c r="J2947" s="8" t="s">
        <v>7</v>
      </c>
    </row>
    <row r="2948" spans="2:10" ht="13.35" customHeight="1">
      <c r="B2948" s="10" t="str">
        <f>VLOOKUP($J2945,ASBVs!$A$2:$AE$411,9,FALSE)</f>
        <v>0.28</v>
      </c>
      <c r="C2948" s="10" t="str">
        <f>VLOOKUP($J2945,ASBVs!$A$2:$AE$411,11,FALSE)</f>
        <v>7.59</v>
      </c>
      <c r="D2948" s="10" t="str">
        <f>VLOOKUP($J2945,ASBVs!$A$2:$AE$411,13,FALSE)</f>
        <v>12.07</v>
      </c>
      <c r="E2948" s="10" t="str">
        <f>VLOOKUP($J2945,ASBVs!$A$2:$AE$411,17,FALSE)</f>
        <v>0.86</v>
      </c>
      <c r="F2948" s="10" t="str">
        <f>VLOOKUP($J2945,ASBVs!$A$2:$AE$411,15,FALSE)</f>
        <v>3.10</v>
      </c>
      <c r="G2948" s="10" t="str">
        <f>VLOOKUP($J2945,ASBVs!$A$2:$AE$411,19,FALSE)</f>
        <v>1.91</v>
      </c>
      <c r="H2948" s="10" t="str">
        <f>VLOOKUP($J2945,ASBVs!$A$2:$AE$411,21,FALSE)</f>
        <v>0.01</v>
      </c>
      <c r="I2948" s="10" t="str">
        <f>VLOOKUP($J2945,ASBVs!$A$2:$AE$411,23,FALSE)</f>
        <v>-0.12</v>
      </c>
      <c r="J2948" s="10" t="str">
        <f>VLOOKUP($J2945,ASBVs!$A$2:$AE$411,25,FALSE)</f>
        <v>2.39</v>
      </c>
    </row>
    <row r="2949" spans="2:10" ht="13.35" customHeight="1">
      <c r="B2949" s="10" t="str">
        <f>VLOOKUP($J2945,ASBVs!$A$2:$AB$411,10,FALSE)</f>
        <v>61</v>
      </c>
      <c r="C2949" s="10" t="str">
        <f>VLOOKUP($J2945,ASBVs!$A$2:$AB$411,12,FALSE)</f>
        <v>64</v>
      </c>
      <c r="D2949" s="10" t="str">
        <f>VLOOKUP($J2945,ASBVs!$A$2:$AB$411,14,FALSE)</f>
        <v>65</v>
      </c>
      <c r="E2949" s="10" t="str">
        <f>VLOOKUP($J2945,ASBVs!$A$2:$AB$411,18,FALSE)</f>
        <v>65</v>
      </c>
      <c r="F2949" s="10" t="str">
        <f>VLOOKUP($J2945,ASBVs!$A$2:$AB$411,16,FALSE)</f>
        <v>68</v>
      </c>
      <c r="G2949" s="10" t="str">
        <f>VLOOKUP($J2945,ASBVs!$A$2:$AB$411,20,FALSE)</f>
        <v>55</v>
      </c>
      <c r="H2949" s="10" t="str">
        <f>VLOOKUP($J2945,ASBVs!$A$2:$AB$411,22,FALSE)</f>
        <v>47</v>
      </c>
      <c r="I2949" s="10" t="str">
        <f>VLOOKUP($J2945,ASBVs!$A$2:$AB$411,24,FALSE)</f>
        <v>47</v>
      </c>
      <c r="J2949" s="10" t="str">
        <f>VLOOKUP($J2945,ASBVs!$A$2:$AB$411,26,FALSE)</f>
        <v>51</v>
      </c>
    </row>
    <row r="2950" spans="2:10" ht="13.35" customHeight="1">
      <c r="B2950" s="11" t="s">
        <v>3103</v>
      </c>
      <c r="C2950" s="11" t="s">
        <v>3091</v>
      </c>
      <c r="D2950" s="11" t="s">
        <v>3104</v>
      </c>
      <c r="E2950" s="23" t="s">
        <v>2623</v>
      </c>
      <c r="F2950" s="23"/>
      <c r="G2950" s="24" t="s">
        <v>3105</v>
      </c>
      <c r="H2950" s="25"/>
      <c r="I2950" s="23" t="s">
        <v>3106</v>
      </c>
      <c r="J2950" s="23"/>
    </row>
    <row r="2951" spans="2:10" ht="13.35" customHeight="1">
      <c r="B2951" s="10" t="str">
        <f>VLOOKUP($J2945,ASBVs!$A$2:$AE$411,29,FALSE)</f>
        <v>3</v>
      </c>
      <c r="C2951" s="10" t="str">
        <f>VLOOKUP($J2945,ASBVs!$A$2:$AE$411,30,FALSE)</f>
        <v>2</v>
      </c>
      <c r="D2951" s="10" t="str">
        <f>VLOOKUP($J2945,ASBVs!$A$2:$AE$411,31,FALSE)</f>
        <v>3</v>
      </c>
      <c r="E2951" s="26" t="str">
        <f>VLOOKUP($J2945,ASBVs!$A$2:$B$411,2,FALSE)</f>
        <v xml:space="preserve">Dorset </v>
      </c>
      <c r="F2951" s="26"/>
      <c r="G2951" s="27" t="str">
        <f>VLOOKUP($J2945,ASBVs!$A$2:$AB$411,27,FALSE)</f>
        <v>138.44</v>
      </c>
      <c r="H2951" s="25"/>
      <c r="I2951" s="27" t="str">
        <f>VLOOKUP($J2945,ASBVs!$A$2:$AB$411,28,FALSE)</f>
        <v>139.15</v>
      </c>
      <c r="J2951" s="25"/>
    </row>
    <row r="2952" spans="2:10" ht="13.35" customHeight="1">
      <c r="B2952" s="28" t="s">
        <v>3107</v>
      </c>
      <c r="C2952" s="28"/>
      <c r="D2952" s="28"/>
      <c r="E2952" s="28"/>
      <c r="F2952" s="28"/>
      <c r="G2952" s="28"/>
      <c r="H2952" s="28" t="s">
        <v>3108</v>
      </c>
      <c r="I2952" s="28"/>
      <c r="J2952" s="28"/>
    </row>
    <row r="2954" spans="2:10" ht="13.35" customHeight="1">
      <c r="B2954" s="3" t="s">
        <v>3099</v>
      </c>
      <c r="C2954" s="4"/>
      <c r="D2954" s="4" t="str">
        <f>VLOOKUP($J2954,ASBVs!$A$2:$D$411,4,FALSE)</f>
        <v>220702</v>
      </c>
      <c r="E2954" s="4"/>
      <c r="F2954" s="4" t="str">
        <f>VLOOKUP($J2954,ASBVs!$A$2:$H$411,8,FALSE)</f>
        <v>Twin</v>
      </c>
      <c r="G2954" s="29" t="str">
        <f>VLOOKUP($J2954,ASBVs!$A$2:$AF$411,32,FALSE)</f>
        <v>«««««</v>
      </c>
      <c r="H2954" s="30"/>
      <c r="I2954" s="5" t="s">
        <v>3100</v>
      </c>
      <c r="J2954" s="6">
        <v>329</v>
      </c>
    </row>
    <row r="2955" spans="2:10" ht="13.35" customHeight="1">
      <c r="B2955" s="7" t="s">
        <v>3101</v>
      </c>
      <c r="C2955" s="19" t="str">
        <f>VLOOKUP($J2954,ASBVs!$A$2:$F$411,6,FALSE)</f>
        <v>210761</v>
      </c>
      <c r="D2955" s="20"/>
      <c r="E2955" s="20"/>
      <c r="F2955" s="7" t="s">
        <v>3102</v>
      </c>
      <c r="G2955" s="21">
        <f>VLOOKUP($J2954,ASBVs!$A$2:$G$411,7,FALSE)</f>
        <v>44684</v>
      </c>
      <c r="H2955" s="21"/>
      <c r="I2955" s="21"/>
      <c r="J2955" s="22"/>
    </row>
    <row r="2956" spans="2:10" ht="13.35" customHeight="1">
      <c r="B2956" s="8" t="s">
        <v>0</v>
      </c>
      <c r="C2956" s="9" t="s">
        <v>6</v>
      </c>
      <c r="D2956" s="9" t="s">
        <v>2667</v>
      </c>
      <c r="E2956" s="9" t="s">
        <v>2</v>
      </c>
      <c r="F2956" s="9" t="s">
        <v>1</v>
      </c>
      <c r="G2956" s="8" t="s">
        <v>3</v>
      </c>
      <c r="H2956" s="8" t="s">
        <v>4</v>
      </c>
      <c r="I2956" s="8" t="s">
        <v>5</v>
      </c>
      <c r="J2956" s="8" t="s">
        <v>7</v>
      </c>
    </row>
    <row r="2957" spans="2:10" ht="13.35" customHeight="1">
      <c r="B2957" s="10" t="str">
        <f>VLOOKUP($J2954,ASBVs!$A$2:$AE$411,9,FALSE)</f>
        <v>0.34</v>
      </c>
      <c r="C2957" s="10" t="str">
        <f>VLOOKUP($J2954,ASBVs!$A$2:$AE$411,11,FALSE)</f>
        <v>6.88</v>
      </c>
      <c r="D2957" s="10" t="str">
        <f>VLOOKUP($J2954,ASBVs!$A$2:$AE$411,13,FALSE)</f>
        <v>11.18</v>
      </c>
      <c r="E2957" s="10" t="str">
        <f>VLOOKUP($J2954,ASBVs!$A$2:$AE$411,17,FALSE)</f>
        <v>0.74</v>
      </c>
      <c r="F2957" s="10" t="str">
        <f>VLOOKUP($J2954,ASBVs!$A$2:$AE$411,15,FALSE)</f>
        <v>2.52</v>
      </c>
      <c r="G2957" s="10" t="str">
        <f>VLOOKUP($J2954,ASBVs!$A$2:$AE$411,19,FALSE)</f>
        <v>1.28</v>
      </c>
      <c r="H2957" s="10" t="str">
        <f>VLOOKUP($J2954,ASBVs!$A$2:$AE$411,21,FALSE)</f>
        <v>0.07</v>
      </c>
      <c r="I2957" s="10" t="str">
        <f>VLOOKUP($J2954,ASBVs!$A$2:$AE$411,23,FALSE)</f>
        <v>-1.11</v>
      </c>
      <c r="J2957" s="10" t="str">
        <f>VLOOKUP($J2954,ASBVs!$A$2:$AE$411,25,FALSE)</f>
        <v>2.08</v>
      </c>
    </row>
    <row r="2958" spans="2:10" ht="13.35" customHeight="1">
      <c r="B2958" s="10" t="str">
        <f>VLOOKUP($J2954,ASBVs!$A$2:$AB$411,10,FALSE)</f>
        <v>63</v>
      </c>
      <c r="C2958" s="10" t="str">
        <f>VLOOKUP($J2954,ASBVs!$A$2:$AB$411,12,FALSE)</f>
        <v>66</v>
      </c>
      <c r="D2958" s="10" t="str">
        <f>VLOOKUP($J2954,ASBVs!$A$2:$AB$411,14,FALSE)</f>
        <v>66</v>
      </c>
      <c r="E2958" s="10" t="str">
        <f>VLOOKUP($J2954,ASBVs!$A$2:$AB$411,18,FALSE)</f>
        <v>66</v>
      </c>
      <c r="F2958" s="10" t="str">
        <f>VLOOKUP($J2954,ASBVs!$A$2:$AB$411,16,FALSE)</f>
        <v>69</v>
      </c>
      <c r="G2958" s="10" t="str">
        <f>VLOOKUP($J2954,ASBVs!$A$2:$AB$411,20,FALSE)</f>
        <v>57</v>
      </c>
      <c r="H2958" s="10" t="str">
        <f>VLOOKUP($J2954,ASBVs!$A$2:$AB$411,22,FALSE)</f>
        <v>48</v>
      </c>
      <c r="I2958" s="10" t="str">
        <f>VLOOKUP($J2954,ASBVs!$A$2:$AB$411,24,FALSE)</f>
        <v>47</v>
      </c>
      <c r="J2958" s="10" t="str">
        <f>VLOOKUP($J2954,ASBVs!$A$2:$AB$411,26,FALSE)</f>
        <v>53</v>
      </c>
    </row>
    <row r="2959" spans="2:10" ht="13.35" customHeight="1">
      <c r="B2959" s="11" t="s">
        <v>3103</v>
      </c>
      <c r="C2959" s="11" t="s">
        <v>3091</v>
      </c>
      <c r="D2959" s="11" t="s">
        <v>3104</v>
      </c>
      <c r="E2959" s="23" t="s">
        <v>2623</v>
      </c>
      <c r="F2959" s="23"/>
      <c r="G2959" s="24" t="s">
        <v>3105</v>
      </c>
      <c r="H2959" s="25"/>
      <c r="I2959" s="23" t="s">
        <v>3106</v>
      </c>
      <c r="J2959" s="23"/>
    </row>
    <row r="2960" spans="2:10" ht="13.35" customHeight="1">
      <c r="B2960" s="10" t="str">
        <f>VLOOKUP($J2954,ASBVs!$A$2:$AE$411,29,FALSE)</f>
        <v>2</v>
      </c>
      <c r="C2960" s="10" t="str">
        <f>VLOOKUP($J2954,ASBVs!$A$2:$AE$411,30,FALSE)</f>
        <v>2</v>
      </c>
      <c r="D2960" s="10" t="str">
        <f>VLOOKUP($J2954,ASBVs!$A$2:$AE$411,31,FALSE)</f>
        <v>1</v>
      </c>
      <c r="E2960" s="26" t="str">
        <f>VLOOKUP($J2954,ASBVs!$A$2:$B$411,2,FALSE)</f>
        <v xml:space="preserve">Dorset </v>
      </c>
      <c r="F2960" s="26"/>
      <c r="G2960" s="27" t="str">
        <f>VLOOKUP($J2954,ASBVs!$A$2:$AB$411,27,FALSE)</f>
        <v>136.51</v>
      </c>
      <c r="H2960" s="25"/>
      <c r="I2960" s="27" t="str">
        <f>VLOOKUP($J2954,ASBVs!$A$2:$AB$411,28,FALSE)</f>
        <v>136.52</v>
      </c>
      <c r="J2960" s="25"/>
    </row>
    <row r="2961" spans="2:10" ht="13.35" customHeight="1">
      <c r="B2961" s="28" t="s">
        <v>3107</v>
      </c>
      <c r="C2961" s="28"/>
      <c r="D2961" s="28"/>
      <c r="E2961" s="28"/>
      <c r="F2961" s="28"/>
      <c r="G2961" s="28"/>
      <c r="H2961" s="28" t="s">
        <v>3108</v>
      </c>
      <c r="I2961" s="28"/>
      <c r="J2961" s="28"/>
    </row>
    <row r="2963" spans="2:10" ht="13.35" customHeight="1">
      <c r="B2963" s="3" t="s">
        <v>3099</v>
      </c>
      <c r="C2963" s="4"/>
      <c r="D2963" s="4" t="str">
        <f>VLOOKUP($J2963,ASBVs!$A$2:$D$411,4,FALSE)</f>
        <v>220364</v>
      </c>
      <c r="E2963" s="4"/>
      <c r="F2963" s="4" t="str">
        <f>VLOOKUP($J2963,ASBVs!$A$2:$H$411,8,FALSE)</f>
        <v>Single</v>
      </c>
      <c r="G2963" s="29" t="str">
        <f>VLOOKUP($J2963,ASBVs!$A$2:$AF$411,32,FALSE)</f>
        <v>«««««</v>
      </c>
      <c r="H2963" s="30"/>
      <c r="I2963" s="5" t="s">
        <v>3100</v>
      </c>
      <c r="J2963" s="6">
        <v>330</v>
      </c>
    </row>
    <row r="2964" spans="2:10" ht="13.35" customHeight="1">
      <c r="B2964" s="7" t="s">
        <v>3101</v>
      </c>
      <c r="C2964" s="19" t="str">
        <f>VLOOKUP($J2963,ASBVs!$A$2:$F$411,6,FALSE)</f>
        <v>201283</v>
      </c>
      <c r="D2964" s="20"/>
      <c r="E2964" s="20"/>
      <c r="F2964" s="7" t="s">
        <v>3102</v>
      </c>
      <c r="G2964" s="21">
        <f>VLOOKUP($J2963,ASBVs!$A$2:$G$411,7,FALSE)</f>
        <v>44680</v>
      </c>
      <c r="H2964" s="21"/>
      <c r="I2964" s="21"/>
      <c r="J2964" s="22"/>
    </row>
    <row r="2965" spans="2:10" ht="13.35" customHeight="1">
      <c r="B2965" s="8" t="s">
        <v>0</v>
      </c>
      <c r="C2965" s="9" t="s">
        <v>6</v>
      </c>
      <c r="D2965" s="9" t="s">
        <v>2667</v>
      </c>
      <c r="E2965" s="9" t="s">
        <v>2</v>
      </c>
      <c r="F2965" s="9" t="s">
        <v>1</v>
      </c>
      <c r="G2965" s="8" t="s">
        <v>3</v>
      </c>
      <c r="H2965" s="8" t="s">
        <v>4</v>
      </c>
      <c r="I2965" s="8" t="s">
        <v>5</v>
      </c>
      <c r="J2965" s="8" t="s">
        <v>7</v>
      </c>
    </row>
    <row r="2966" spans="2:10" ht="13.35" customHeight="1">
      <c r="B2966" s="10" t="str">
        <f>VLOOKUP($J2963,ASBVs!$A$2:$AE$411,9,FALSE)</f>
        <v>0.43</v>
      </c>
      <c r="C2966" s="10" t="str">
        <f>VLOOKUP($J2963,ASBVs!$A$2:$AE$411,11,FALSE)</f>
        <v>8.97</v>
      </c>
      <c r="D2966" s="10" t="str">
        <f>VLOOKUP($J2963,ASBVs!$A$2:$AE$411,13,FALSE)</f>
        <v>12.37</v>
      </c>
      <c r="E2966" s="10" t="str">
        <f>VLOOKUP($J2963,ASBVs!$A$2:$AE$411,17,FALSE)</f>
        <v>-0.15</v>
      </c>
      <c r="F2966" s="10" t="str">
        <f>VLOOKUP($J2963,ASBVs!$A$2:$AE$411,15,FALSE)</f>
        <v>2.56</v>
      </c>
      <c r="G2966" s="10" t="str">
        <f>VLOOKUP($J2963,ASBVs!$A$2:$AE$411,19,FALSE)</f>
        <v>3.20</v>
      </c>
      <c r="H2966" s="10" t="str">
        <f>VLOOKUP($J2963,ASBVs!$A$2:$AE$411,21,FALSE)</f>
        <v>-0.20</v>
      </c>
      <c r="I2966" s="10" t="str">
        <f>VLOOKUP($J2963,ASBVs!$A$2:$AE$411,23,FALSE)</f>
        <v>2.79</v>
      </c>
      <c r="J2966" s="10" t="str">
        <f>VLOOKUP($J2963,ASBVs!$A$2:$AE$411,25,FALSE)</f>
        <v>1.95</v>
      </c>
    </row>
    <row r="2967" spans="2:10" ht="13.35" customHeight="1">
      <c r="B2967" s="10" t="str">
        <f>VLOOKUP($J2963,ASBVs!$A$2:$AB$411,10,FALSE)</f>
        <v>62</v>
      </c>
      <c r="C2967" s="10" t="str">
        <f>VLOOKUP($J2963,ASBVs!$A$2:$AB$411,12,FALSE)</f>
        <v>66</v>
      </c>
      <c r="D2967" s="10" t="str">
        <f>VLOOKUP($J2963,ASBVs!$A$2:$AB$411,14,FALSE)</f>
        <v>67</v>
      </c>
      <c r="E2967" s="10" t="str">
        <f>VLOOKUP($J2963,ASBVs!$A$2:$AB$411,18,FALSE)</f>
        <v>66</v>
      </c>
      <c r="F2967" s="10" t="str">
        <f>VLOOKUP($J2963,ASBVs!$A$2:$AB$411,16,FALSE)</f>
        <v>69</v>
      </c>
      <c r="G2967" s="10" t="str">
        <f>VLOOKUP($J2963,ASBVs!$A$2:$AB$411,20,FALSE)</f>
        <v>56</v>
      </c>
      <c r="H2967" s="10" t="str">
        <f>VLOOKUP($J2963,ASBVs!$A$2:$AB$411,22,FALSE)</f>
        <v>45</v>
      </c>
      <c r="I2967" s="10" t="str">
        <f>VLOOKUP($J2963,ASBVs!$A$2:$AB$411,24,FALSE)</f>
        <v>44</v>
      </c>
      <c r="J2967" s="10" t="str">
        <f>VLOOKUP($J2963,ASBVs!$A$2:$AB$411,26,FALSE)</f>
        <v>51</v>
      </c>
    </row>
    <row r="2968" spans="2:10" ht="13.35" customHeight="1">
      <c r="B2968" s="11" t="s">
        <v>3103</v>
      </c>
      <c r="C2968" s="11" t="s">
        <v>3091</v>
      </c>
      <c r="D2968" s="11" t="s">
        <v>3104</v>
      </c>
      <c r="E2968" s="23" t="s">
        <v>2623</v>
      </c>
      <c r="F2968" s="23"/>
      <c r="G2968" s="24" t="s">
        <v>3105</v>
      </c>
      <c r="H2968" s="25"/>
      <c r="I2968" s="23" t="s">
        <v>3106</v>
      </c>
      <c r="J2968" s="23"/>
    </row>
    <row r="2969" spans="2:10" ht="13.35" customHeight="1">
      <c r="B2969" s="10" t="str">
        <f>VLOOKUP($J2963,ASBVs!$A$2:$AE$411,29,FALSE)</f>
        <v>1</v>
      </c>
      <c r="C2969" s="10" t="str">
        <f>VLOOKUP($J2963,ASBVs!$A$2:$AE$411,30,FALSE)</f>
        <v>2</v>
      </c>
      <c r="D2969" s="10" t="str">
        <f>VLOOKUP($J2963,ASBVs!$A$2:$AE$411,31,FALSE)</f>
        <v>3</v>
      </c>
      <c r="E2969" s="26" t="str">
        <f>VLOOKUP($J2963,ASBVs!$A$2:$B$411,2,FALSE)</f>
        <v xml:space="preserve">Tradie </v>
      </c>
      <c r="F2969" s="26"/>
      <c r="G2969" s="27" t="str">
        <f>VLOOKUP($J2963,ASBVs!$A$2:$AB$411,27,FALSE)</f>
        <v>131.22</v>
      </c>
      <c r="H2969" s="25"/>
      <c r="I2969" s="27" t="str">
        <f>VLOOKUP($J2963,ASBVs!$A$2:$AB$411,28,FALSE)</f>
        <v>134.12</v>
      </c>
      <c r="J2969" s="25"/>
    </row>
    <row r="2970" spans="2:10" ht="13.35" customHeight="1">
      <c r="B2970" s="28" t="s">
        <v>3107</v>
      </c>
      <c r="C2970" s="28"/>
      <c r="D2970" s="28"/>
      <c r="E2970" s="28"/>
      <c r="F2970" s="28"/>
      <c r="G2970" s="28"/>
      <c r="H2970" s="28" t="s">
        <v>3108</v>
      </c>
      <c r="I2970" s="28"/>
      <c r="J2970" s="28"/>
    </row>
    <row r="2972" spans="2:10" ht="13.35" customHeight="1">
      <c r="B2972" s="3" t="s">
        <v>3099</v>
      </c>
      <c r="C2972" s="4"/>
      <c r="D2972" s="4" t="str">
        <f>VLOOKUP($J2972,ASBVs!$A$2:$D$411,4,FALSE)</f>
        <v>220803</v>
      </c>
      <c r="E2972" s="4"/>
      <c r="F2972" s="4" t="str">
        <f>VLOOKUP($J2972,ASBVs!$A$2:$H$411,8,FALSE)</f>
        <v>Twin</v>
      </c>
      <c r="G2972" s="29" t="str">
        <f>VLOOKUP($J2972,ASBVs!$A$2:$AF$411,32,FALSE)</f>
        <v>«««««</v>
      </c>
      <c r="H2972" s="30"/>
      <c r="I2972" s="5" t="s">
        <v>3100</v>
      </c>
      <c r="J2972" s="6">
        <v>331</v>
      </c>
    </row>
    <row r="2973" spans="2:10" ht="13.35" customHeight="1">
      <c r="B2973" s="7" t="s">
        <v>3101</v>
      </c>
      <c r="C2973" s="19" t="str">
        <f>VLOOKUP($J2972,ASBVs!$A$2:$F$411,6,FALSE)</f>
        <v>210715</v>
      </c>
      <c r="D2973" s="20"/>
      <c r="E2973" s="20"/>
      <c r="F2973" s="7" t="s">
        <v>3102</v>
      </c>
      <c r="G2973" s="21">
        <f>VLOOKUP($J2972,ASBVs!$A$2:$G$411,7,FALSE)</f>
        <v>44685</v>
      </c>
      <c r="H2973" s="21"/>
      <c r="I2973" s="21"/>
      <c r="J2973" s="22"/>
    </row>
    <row r="2974" spans="2:10" ht="13.35" customHeight="1">
      <c r="B2974" s="8" t="s">
        <v>0</v>
      </c>
      <c r="C2974" s="9" t="s">
        <v>6</v>
      </c>
      <c r="D2974" s="9" t="s">
        <v>2667</v>
      </c>
      <c r="E2974" s="9" t="s">
        <v>2</v>
      </c>
      <c r="F2974" s="9" t="s">
        <v>1</v>
      </c>
      <c r="G2974" s="8" t="s">
        <v>3</v>
      </c>
      <c r="H2974" s="8" t="s">
        <v>4</v>
      </c>
      <c r="I2974" s="8" t="s">
        <v>5</v>
      </c>
      <c r="J2974" s="8" t="s">
        <v>7</v>
      </c>
    </row>
    <row r="2975" spans="2:10" ht="13.35" customHeight="1">
      <c r="B2975" s="10" t="str">
        <f>VLOOKUP($J2972,ASBVs!$A$2:$AE$411,9,FALSE)</f>
        <v>0.80</v>
      </c>
      <c r="C2975" s="10" t="str">
        <f>VLOOKUP($J2972,ASBVs!$A$2:$AE$411,11,FALSE)</f>
        <v>9.37</v>
      </c>
      <c r="D2975" s="10" t="str">
        <f>VLOOKUP($J2972,ASBVs!$A$2:$AE$411,13,FALSE)</f>
        <v>13.24</v>
      </c>
      <c r="E2975" s="10" t="str">
        <f>VLOOKUP($J2972,ASBVs!$A$2:$AE$411,17,FALSE)</f>
        <v>0.02</v>
      </c>
      <c r="F2975" s="10" t="str">
        <f>VLOOKUP($J2972,ASBVs!$A$2:$AE$411,15,FALSE)</f>
        <v>2.04</v>
      </c>
      <c r="G2975" s="10" t="str">
        <f>VLOOKUP($J2972,ASBVs!$A$2:$AE$411,19,FALSE)</f>
        <v>2.39</v>
      </c>
      <c r="H2975" s="10" t="str">
        <f>VLOOKUP($J2972,ASBVs!$A$2:$AE$411,21,FALSE)</f>
        <v>-0.08</v>
      </c>
      <c r="I2975" s="10" t="str">
        <f>VLOOKUP($J2972,ASBVs!$A$2:$AE$411,23,FALSE)</f>
        <v>0.05</v>
      </c>
      <c r="J2975" s="10" t="str">
        <f>VLOOKUP($J2972,ASBVs!$A$2:$AE$411,25,FALSE)</f>
        <v>1.78</v>
      </c>
    </row>
    <row r="2976" spans="2:10" ht="13.35" customHeight="1">
      <c r="B2976" s="10" t="str">
        <f>VLOOKUP($J2972,ASBVs!$A$2:$AB$411,10,FALSE)</f>
        <v>62</v>
      </c>
      <c r="C2976" s="10" t="str">
        <f>VLOOKUP($J2972,ASBVs!$A$2:$AB$411,12,FALSE)</f>
        <v>66</v>
      </c>
      <c r="D2976" s="10" t="str">
        <f>VLOOKUP($J2972,ASBVs!$A$2:$AB$411,14,FALSE)</f>
        <v>67</v>
      </c>
      <c r="E2976" s="10" t="str">
        <f>VLOOKUP($J2972,ASBVs!$A$2:$AB$411,18,FALSE)</f>
        <v>67</v>
      </c>
      <c r="F2976" s="10" t="str">
        <f>VLOOKUP($J2972,ASBVs!$A$2:$AB$411,16,FALSE)</f>
        <v>70</v>
      </c>
      <c r="G2976" s="10" t="str">
        <f>VLOOKUP($J2972,ASBVs!$A$2:$AB$411,20,FALSE)</f>
        <v>57</v>
      </c>
      <c r="H2976" s="10" t="str">
        <f>VLOOKUP($J2972,ASBVs!$A$2:$AB$411,22,FALSE)</f>
        <v>48</v>
      </c>
      <c r="I2976" s="10" t="str">
        <f>VLOOKUP($J2972,ASBVs!$A$2:$AB$411,24,FALSE)</f>
        <v>47</v>
      </c>
      <c r="J2976" s="10" t="str">
        <f>VLOOKUP($J2972,ASBVs!$A$2:$AB$411,26,FALSE)</f>
        <v>53</v>
      </c>
    </row>
    <row r="2977" spans="2:10" ht="13.35" customHeight="1">
      <c r="B2977" s="11" t="s">
        <v>3103</v>
      </c>
      <c r="C2977" s="11" t="s">
        <v>3091</v>
      </c>
      <c r="D2977" s="11" t="s">
        <v>3104</v>
      </c>
      <c r="E2977" s="23" t="s">
        <v>2623</v>
      </c>
      <c r="F2977" s="23"/>
      <c r="G2977" s="24" t="s">
        <v>3105</v>
      </c>
      <c r="H2977" s="25"/>
      <c r="I2977" s="23" t="s">
        <v>3106</v>
      </c>
      <c r="J2977" s="23"/>
    </row>
    <row r="2978" spans="2:10" ht="13.35" customHeight="1">
      <c r="B2978" s="10" t="str">
        <f>VLOOKUP($J2972,ASBVs!$A$2:$AE$411,29,FALSE)</f>
        <v>2</v>
      </c>
      <c r="C2978" s="10" t="str">
        <f>VLOOKUP($J2972,ASBVs!$A$2:$AE$411,30,FALSE)</f>
        <v>2</v>
      </c>
      <c r="D2978" s="10" t="str">
        <f>VLOOKUP($J2972,ASBVs!$A$2:$AE$411,31,FALSE)</f>
        <v>1</v>
      </c>
      <c r="E2978" s="26" t="str">
        <f>VLOOKUP($J2972,ASBVs!$A$2:$B$411,2,FALSE)</f>
        <v xml:space="preserve">Tradie </v>
      </c>
      <c r="F2978" s="26"/>
      <c r="G2978" s="27" t="str">
        <f>VLOOKUP($J2972,ASBVs!$A$2:$AB$411,27,FALSE)</f>
        <v>133.39</v>
      </c>
      <c r="H2978" s="25"/>
      <c r="I2978" s="27" t="str">
        <f>VLOOKUP($J2972,ASBVs!$A$2:$AB$411,28,FALSE)</f>
        <v>135.08</v>
      </c>
      <c r="J2978" s="25"/>
    </row>
    <row r="2979" spans="2:10" ht="13.35" customHeight="1">
      <c r="B2979" s="28" t="s">
        <v>3107</v>
      </c>
      <c r="C2979" s="28"/>
      <c r="D2979" s="28"/>
      <c r="E2979" s="28"/>
      <c r="F2979" s="28"/>
      <c r="G2979" s="28"/>
      <c r="H2979" s="28" t="s">
        <v>3108</v>
      </c>
      <c r="I2979" s="28"/>
      <c r="J2979" s="28"/>
    </row>
    <row r="2981" spans="2:10" ht="13.35" customHeight="1">
      <c r="B2981" s="3" t="s">
        <v>3099</v>
      </c>
      <c r="C2981" s="4"/>
      <c r="D2981" s="4" t="str">
        <f>VLOOKUP($J2981,ASBVs!$A$2:$D$411,4,FALSE)</f>
        <v>220638</v>
      </c>
      <c r="E2981" s="4"/>
      <c r="F2981" s="4" t="str">
        <f>VLOOKUP($J2981,ASBVs!$A$2:$H$411,8,FALSE)</f>
        <v>Twin</v>
      </c>
      <c r="G2981" s="29"/>
      <c r="H2981" s="30"/>
      <c r="I2981" s="5" t="s">
        <v>3100</v>
      </c>
      <c r="J2981" s="6">
        <v>332</v>
      </c>
    </row>
    <row r="2982" spans="2:10" ht="13.35" customHeight="1">
      <c r="B2982" s="7" t="s">
        <v>3101</v>
      </c>
      <c r="C2982" s="19" t="str">
        <f>VLOOKUP($J2981,ASBVs!$A$2:$F$411,6,FALSE)</f>
        <v>210174</v>
      </c>
      <c r="D2982" s="20"/>
      <c r="E2982" s="20"/>
      <c r="F2982" s="7" t="s">
        <v>3102</v>
      </c>
      <c r="G2982" s="21">
        <f>VLOOKUP($J2981,ASBVs!$A$2:$G$411,7,FALSE)</f>
        <v>44683</v>
      </c>
      <c r="H2982" s="21"/>
      <c r="I2982" s="21"/>
      <c r="J2982" s="22"/>
    </row>
    <row r="2983" spans="2:10" ht="13.35" customHeight="1">
      <c r="B2983" s="8" t="s">
        <v>0</v>
      </c>
      <c r="C2983" s="9" t="s">
        <v>6</v>
      </c>
      <c r="D2983" s="9" t="s">
        <v>2667</v>
      </c>
      <c r="E2983" s="9" t="s">
        <v>2</v>
      </c>
      <c r="F2983" s="9" t="s">
        <v>1</v>
      </c>
      <c r="G2983" s="8" t="s">
        <v>3</v>
      </c>
      <c r="H2983" s="8" t="s">
        <v>4</v>
      </c>
      <c r="I2983" s="8" t="s">
        <v>5</v>
      </c>
      <c r="J2983" s="8" t="s">
        <v>7</v>
      </c>
    </row>
    <row r="2984" spans="2:10" ht="13.35" customHeight="1">
      <c r="B2984" s="10" t="str">
        <f>VLOOKUP($J2981,ASBVs!$A$2:$AE$411,9,FALSE)</f>
        <v>0.56</v>
      </c>
      <c r="C2984" s="10" t="str">
        <f>VLOOKUP($J2981,ASBVs!$A$2:$AE$411,11,FALSE)</f>
        <v>9.80</v>
      </c>
      <c r="D2984" s="10" t="str">
        <f>VLOOKUP($J2981,ASBVs!$A$2:$AE$411,13,FALSE)</f>
        <v>13.96</v>
      </c>
      <c r="E2984" s="10" t="str">
        <f>VLOOKUP($J2981,ASBVs!$A$2:$AE$411,17,FALSE)</f>
        <v>-0.36</v>
      </c>
      <c r="F2984" s="10" t="str">
        <f>VLOOKUP($J2981,ASBVs!$A$2:$AE$411,15,FALSE)</f>
        <v>2.32</v>
      </c>
      <c r="G2984" s="10" t="str">
        <f>VLOOKUP($J2981,ASBVs!$A$2:$AE$411,19,FALSE)</f>
        <v>3.47</v>
      </c>
      <c r="H2984" s="10" t="str">
        <f>VLOOKUP($J2981,ASBVs!$A$2:$AE$411,21,FALSE)</f>
        <v>-0.64</v>
      </c>
      <c r="I2984" s="10" t="str">
        <f>VLOOKUP($J2981,ASBVs!$A$2:$AE$411,23,FALSE)</f>
        <v>3.92</v>
      </c>
      <c r="J2984" s="10" t="str">
        <f>VLOOKUP($J2981,ASBVs!$A$2:$AE$411,25,FALSE)</f>
        <v>2.10</v>
      </c>
    </row>
    <row r="2985" spans="2:10" ht="13.35" customHeight="1">
      <c r="B2985" s="10" t="str">
        <f>VLOOKUP($J2981,ASBVs!$A$2:$AB$411,10,FALSE)</f>
        <v>61</v>
      </c>
      <c r="C2985" s="10" t="str">
        <f>VLOOKUP($J2981,ASBVs!$A$2:$AB$411,12,FALSE)</f>
        <v>66</v>
      </c>
      <c r="D2985" s="10" t="str">
        <f>VLOOKUP($J2981,ASBVs!$A$2:$AB$411,14,FALSE)</f>
        <v>66</v>
      </c>
      <c r="E2985" s="10" t="str">
        <f>VLOOKUP($J2981,ASBVs!$A$2:$AB$411,18,FALSE)</f>
        <v>66</v>
      </c>
      <c r="F2985" s="10" t="str">
        <f>VLOOKUP($J2981,ASBVs!$A$2:$AB$411,16,FALSE)</f>
        <v>68</v>
      </c>
      <c r="G2985" s="10" t="str">
        <f>VLOOKUP($J2981,ASBVs!$A$2:$AB$411,20,FALSE)</f>
        <v>55</v>
      </c>
      <c r="H2985" s="10" t="str">
        <f>VLOOKUP($J2981,ASBVs!$A$2:$AB$411,22,FALSE)</f>
        <v>45</v>
      </c>
      <c r="I2985" s="10" t="str">
        <f>VLOOKUP($J2981,ASBVs!$A$2:$AB$411,24,FALSE)</f>
        <v>44</v>
      </c>
      <c r="J2985" s="10" t="str">
        <f>VLOOKUP($J2981,ASBVs!$A$2:$AB$411,26,FALSE)</f>
        <v>51</v>
      </c>
    </row>
    <row r="2986" spans="2:10" ht="13.35" customHeight="1">
      <c r="B2986" s="11" t="s">
        <v>3103</v>
      </c>
      <c r="C2986" s="11" t="s">
        <v>3091</v>
      </c>
      <c r="D2986" s="11" t="s">
        <v>3104</v>
      </c>
      <c r="E2986" s="23" t="s">
        <v>2623</v>
      </c>
      <c r="F2986" s="23"/>
      <c r="G2986" s="24" t="s">
        <v>3105</v>
      </c>
      <c r="H2986" s="25"/>
      <c r="I2986" s="23" t="s">
        <v>3106</v>
      </c>
      <c r="J2986" s="23"/>
    </row>
    <row r="2987" spans="2:10" ht="13.35" customHeight="1">
      <c r="B2987" s="10" t="str">
        <f>VLOOKUP($J2981,ASBVs!$A$2:$AE$411,29,FALSE)</f>
        <v>1</v>
      </c>
      <c r="C2987" s="10" t="str">
        <f>VLOOKUP($J2981,ASBVs!$A$2:$AE$411,30,FALSE)</f>
        <v>2</v>
      </c>
      <c r="D2987" s="10" t="str">
        <f>VLOOKUP($J2981,ASBVs!$A$2:$AE$411,31,FALSE)</f>
        <v>3</v>
      </c>
      <c r="E2987" s="26" t="str">
        <f>VLOOKUP($J2981,ASBVs!$A$2:$B$411,2,FALSE)</f>
        <v xml:space="preserve">Tradie </v>
      </c>
      <c r="F2987" s="26"/>
      <c r="G2987" s="27" t="str">
        <f>VLOOKUP($J2981,ASBVs!$A$2:$AB$411,27,FALSE)</f>
        <v>127.85</v>
      </c>
      <c r="H2987" s="25"/>
      <c r="I2987" s="27" t="str">
        <f>VLOOKUP($J2981,ASBVs!$A$2:$AB$411,28,FALSE)</f>
        <v>135.76</v>
      </c>
      <c r="J2987" s="25"/>
    </row>
    <row r="2988" spans="2:10" ht="13.35" customHeight="1">
      <c r="B2988" s="28" t="s">
        <v>3107</v>
      </c>
      <c r="C2988" s="28"/>
      <c r="D2988" s="28"/>
      <c r="E2988" s="28"/>
      <c r="F2988" s="28"/>
      <c r="G2988" s="28"/>
      <c r="H2988" s="28" t="s">
        <v>3108</v>
      </c>
      <c r="I2988" s="28"/>
      <c r="J2988" s="28"/>
    </row>
    <row r="2990" spans="2:10" ht="13.35" customHeight="1">
      <c r="B2990" s="3" t="s">
        <v>3099</v>
      </c>
      <c r="C2990" s="4"/>
      <c r="D2990" s="4" t="str">
        <f>VLOOKUP($J2990,ASBVs!$A$2:$D$411,4,FALSE)</f>
        <v>220834</v>
      </c>
      <c r="E2990" s="4"/>
      <c r="F2990" s="4" t="str">
        <f>VLOOKUP($J2990,ASBVs!$A$2:$H$411,8,FALSE)</f>
        <v>Twin</v>
      </c>
      <c r="G2990" s="29" t="str">
        <f>VLOOKUP($J2990,ASBVs!$A$2:$AF$411,32,FALSE)</f>
        <v xml:space="preserve"> </v>
      </c>
      <c r="H2990" s="30"/>
      <c r="I2990" s="5" t="s">
        <v>3100</v>
      </c>
      <c r="J2990" s="6">
        <v>333</v>
      </c>
    </row>
    <row r="2991" spans="2:10" ht="13.35" customHeight="1">
      <c r="B2991" s="7" t="s">
        <v>3101</v>
      </c>
      <c r="C2991" s="19" t="str">
        <f>VLOOKUP($J2990,ASBVs!$A$2:$F$411,6,FALSE)</f>
        <v>210751</v>
      </c>
      <c r="D2991" s="20"/>
      <c r="E2991" s="20"/>
      <c r="F2991" s="7" t="s">
        <v>3102</v>
      </c>
      <c r="G2991" s="21">
        <f>VLOOKUP($J2990,ASBVs!$A$2:$G$411,7,FALSE)</f>
        <v>44686</v>
      </c>
      <c r="H2991" s="21"/>
      <c r="I2991" s="21"/>
      <c r="J2991" s="22"/>
    </row>
    <row r="2992" spans="2:10" ht="13.35" customHeight="1">
      <c r="B2992" s="8" t="s">
        <v>0</v>
      </c>
      <c r="C2992" s="9" t="s">
        <v>6</v>
      </c>
      <c r="D2992" s="9" t="s">
        <v>2667</v>
      </c>
      <c r="E2992" s="9" t="s">
        <v>2</v>
      </c>
      <c r="F2992" s="9" t="s">
        <v>1</v>
      </c>
      <c r="G2992" s="8" t="s">
        <v>3</v>
      </c>
      <c r="H2992" s="8" t="s">
        <v>4</v>
      </c>
      <c r="I2992" s="8" t="s">
        <v>5</v>
      </c>
      <c r="J2992" s="8" t="s">
        <v>7</v>
      </c>
    </row>
    <row r="2993" spans="2:10" ht="13.35" customHeight="1">
      <c r="B2993" s="10" t="str">
        <f>VLOOKUP($J2990,ASBVs!$A$2:$AE$411,9,FALSE)</f>
        <v>0.73</v>
      </c>
      <c r="C2993" s="10" t="str">
        <f>VLOOKUP($J2990,ASBVs!$A$2:$AE$411,11,FALSE)</f>
        <v>10.64</v>
      </c>
      <c r="D2993" s="10" t="str">
        <f>VLOOKUP($J2990,ASBVs!$A$2:$AE$411,13,FALSE)</f>
        <v>14.59</v>
      </c>
      <c r="E2993" s="10" t="str">
        <f>VLOOKUP($J2990,ASBVs!$A$2:$AE$411,17,FALSE)</f>
        <v>0.12</v>
      </c>
      <c r="F2993" s="10" t="str">
        <f>VLOOKUP($J2990,ASBVs!$A$2:$AE$411,15,FALSE)</f>
        <v>2.38</v>
      </c>
      <c r="G2993" s="10" t="str">
        <f>VLOOKUP($J2990,ASBVs!$A$2:$AE$411,19,FALSE)</f>
        <v>2.96</v>
      </c>
      <c r="H2993" s="10" t="str">
        <f>VLOOKUP($J2990,ASBVs!$A$2:$AE$411,21,FALSE)</f>
        <v>-0.32</v>
      </c>
      <c r="I2993" s="10" t="str">
        <f>VLOOKUP($J2990,ASBVs!$A$2:$AE$411,23,FALSE)</f>
        <v>2.81</v>
      </c>
      <c r="J2993" s="10" t="str">
        <f>VLOOKUP($J2990,ASBVs!$A$2:$AE$411,25,FALSE)</f>
        <v>2.05</v>
      </c>
    </row>
    <row r="2994" spans="2:10" ht="13.35" customHeight="1">
      <c r="B2994" s="10" t="str">
        <f>VLOOKUP($J2990,ASBVs!$A$2:$AB$411,10,FALSE)</f>
        <v>60</v>
      </c>
      <c r="C2994" s="10" t="str">
        <f>VLOOKUP($J2990,ASBVs!$A$2:$AB$411,12,FALSE)</f>
        <v>62</v>
      </c>
      <c r="D2994" s="10" t="str">
        <f>VLOOKUP($J2990,ASBVs!$A$2:$AB$411,14,FALSE)</f>
        <v>63</v>
      </c>
      <c r="E2994" s="10" t="str">
        <f>VLOOKUP($J2990,ASBVs!$A$2:$AB$411,18,FALSE)</f>
        <v>63</v>
      </c>
      <c r="F2994" s="10" t="str">
        <f>VLOOKUP($J2990,ASBVs!$A$2:$AB$411,16,FALSE)</f>
        <v>66</v>
      </c>
      <c r="G2994" s="10" t="str">
        <f>VLOOKUP($J2990,ASBVs!$A$2:$AB$411,20,FALSE)</f>
        <v>54</v>
      </c>
      <c r="H2994" s="10" t="str">
        <f>VLOOKUP($J2990,ASBVs!$A$2:$AB$411,22,FALSE)</f>
        <v>47</v>
      </c>
      <c r="I2994" s="10" t="str">
        <f>VLOOKUP($J2990,ASBVs!$A$2:$AB$411,24,FALSE)</f>
        <v>46</v>
      </c>
      <c r="J2994" s="10" t="str">
        <f>VLOOKUP($J2990,ASBVs!$A$2:$AB$411,26,FALSE)</f>
        <v>50</v>
      </c>
    </row>
    <row r="2995" spans="2:10" ht="13.35" customHeight="1">
      <c r="B2995" s="11" t="s">
        <v>3103</v>
      </c>
      <c r="C2995" s="11" t="s">
        <v>3091</v>
      </c>
      <c r="D2995" s="11" t="s">
        <v>3104</v>
      </c>
      <c r="E2995" s="23" t="s">
        <v>2623</v>
      </c>
      <c r="F2995" s="23"/>
      <c r="G2995" s="24" t="s">
        <v>3105</v>
      </c>
      <c r="H2995" s="25"/>
      <c r="I2995" s="23" t="s">
        <v>3106</v>
      </c>
      <c r="J2995" s="23"/>
    </row>
    <row r="2996" spans="2:10" ht="13.35" customHeight="1">
      <c r="B2996" s="10" t="str">
        <f>VLOOKUP($J2990,ASBVs!$A$2:$AE$411,29,FALSE)</f>
        <v>2</v>
      </c>
      <c r="C2996" s="10" t="str">
        <f>VLOOKUP($J2990,ASBVs!$A$2:$AE$411,30,FALSE)</f>
        <v>2</v>
      </c>
      <c r="D2996" s="10" t="str">
        <f>VLOOKUP($J2990,ASBVs!$A$2:$AE$411,31,FALSE)</f>
        <v>3</v>
      </c>
      <c r="E2996" s="26" t="str">
        <f>VLOOKUP($J2990,ASBVs!$A$2:$B$411,2,FALSE)</f>
        <v xml:space="preserve">Tradie </v>
      </c>
      <c r="F2996" s="26"/>
      <c r="G2996" s="27" t="str">
        <f>VLOOKUP($J2990,ASBVs!$A$2:$AB$411,27,FALSE)</f>
        <v>132.40</v>
      </c>
      <c r="H2996" s="25"/>
      <c r="I2996" s="27" t="str">
        <f>VLOOKUP($J2990,ASBVs!$A$2:$AB$411,28,FALSE)</f>
        <v>136.92</v>
      </c>
      <c r="J2996" s="25"/>
    </row>
    <row r="2997" spans="2:10" ht="13.35" customHeight="1">
      <c r="B2997" s="28" t="s">
        <v>3107</v>
      </c>
      <c r="C2997" s="28"/>
      <c r="D2997" s="28"/>
      <c r="E2997" s="28"/>
      <c r="F2997" s="28"/>
      <c r="G2997" s="28"/>
      <c r="H2997" s="28" t="s">
        <v>3108</v>
      </c>
      <c r="I2997" s="28"/>
      <c r="J2997" s="28"/>
    </row>
    <row r="2999" spans="2:10" ht="13.35" customHeight="1">
      <c r="B2999" s="3" t="s">
        <v>3099</v>
      </c>
      <c r="C2999" s="4"/>
      <c r="D2999" s="4" t="str">
        <f>VLOOKUP($J2999,ASBVs!$A$2:$D$411,4,FALSE)</f>
        <v>220925</v>
      </c>
      <c r="E2999" s="4"/>
      <c r="F2999" s="4" t="str">
        <f>VLOOKUP($J2999,ASBVs!$A$2:$H$411,8,FALSE)</f>
        <v>Twin</v>
      </c>
      <c r="G2999" s="29" t="str">
        <f>VLOOKUP($J2999,ASBVs!$A$2:$AF$411,32,FALSE)</f>
        <v xml:space="preserve"> </v>
      </c>
      <c r="H2999" s="30"/>
      <c r="I2999" s="5" t="s">
        <v>3100</v>
      </c>
      <c r="J2999" s="6">
        <v>334</v>
      </c>
    </row>
    <row r="3000" spans="2:10" ht="13.35" customHeight="1">
      <c r="B3000" s="7" t="s">
        <v>3101</v>
      </c>
      <c r="C3000" s="19" t="str">
        <f>VLOOKUP($J2999,ASBVs!$A$2:$F$411,6,FALSE)</f>
        <v>200242</v>
      </c>
      <c r="D3000" s="20"/>
      <c r="E3000" s="20"/>
      <c r="F3000" s="7" t="s">
        <v>3102</v>
      </c>
      <c r="G3000" s="21">
        <f>VLOOKUP($J2999,ASBVs!$A$2:$G$411,7,FALSE)</f>
        <v>44691</v>
      </c>
      <c r="H3000" s="21"/>
      <c r="I3000" s="21"/>
      <c r="J3000" s="22"/>
    </row>
    <row r="3001" spans="2:10" ht="13.35" customHeight="1">
      <c r="B3001" s="8" t="s">
        <v>0</v>
      </c>
      <c r="C3001" s="9" t="s">
        <v>6</v>
      </c>
      <c r="D3001" s="9" t="s">
        <v>2667</v>
      </c>
      <c r="E3001" s="9" t="s">
        <v>2</v>
      </c>
      <c r="F3001" s="9" t="s">
        <v>1</v>
      </c>
      <c r="G3001" s="8" t="s">
        <v>3</v>
      </c>
      <c r="H3001" s="8" t="s">
        <v>4</v>
      </c>
      <c r="I3001" s="8" t="s">
        <v>5</v>
      </c>
      <c r="J3001" s="8" t="s">
        <v>7</v>
      </c>
    </row>
    <row r="3002" spans="2:10" ht="13.35" customHeight="1">
      <c r="B3002" s="10" t="str">
        <f>VLOOKUP($J2999,ASBVs!$A$2:$AE$411,9,FALSE)</f>
        <v>0.44</v>
      </c>
      <c r="C3002" s="10" t="str">
        <f>VLOOKUP($J2999,ASBVs!$A$2:$AE$411,11,FALSE)</f>
        <v>10.30</v>
      </c>
      <c r="D3002" s="10" t="str">
        <f>VLOOKUP($J2999,ASBVs!$A$2:$AE$411,13,FALSE)</f>
        <v>14.92</v>
      </c>
      <c r="E3002" s="10" t="str">
        <f>VLOOKUP($J2999,ASBVs!$A$2:$AE$411,17,FALSE)</f>
        <v>0.25</v>
      </c>
      <c r="F3002" s="10" t="str">
        <f>VLOOKUP($J2999,ASBVs!$A$2:$AE$411,15,FALSE)</f>
        <v>3.16</v>
      </c>
      <c r="G3002" s="10" t="str">
        <f>VLOOKUP($J2999,ASBVs!$A$2:$AE$411,19,FALSE)</f>
        <v>3.08</v>
      </c>
      <c r="H3002" s="10" t="str">
        <f>VLOOKUP($J2999,ASBVs!$A$2:$AE$411,21,FALSE)</f>
        <v>-0.25</v>
      </c>
      <c r="I3002" s="10" t="str">
        <f>VLOOKUP($J2999,ASBVs!$A$2:$AE$411,23,FALSE)</f>
        <v>3.02</v>
      </c>
      <c r="J3002" s="10" t="str">
        <f>VLOOKUP($J2999,ASBVs!$A$2:$AE$411,25,FALSE)</f>
        <v>2.71</v>
      </c>
    </row>
    <row r="3003" spans="2:10" ht="13.35" customHeight="1">
      <c r="B3003" s="10" t="str">
        <f>VLOOKUP($J2999,ASBVs!$A$2:$AB$411,10,FALSE)</f>
        <v>62</v>
      </c>
      <c r="C3003" s="10" t="str">
        <f>VLOOKUP($J2999,ASBVs!$A$2:$AB$411,12,FALSE)</f>
        <v>64</v>
      </c>
      <c r="D3003" s="10" t="str">
        <f>VLOOKUP($J2999,ASBVs!$A$2:$AB$411,14,FALSE)</f>
        <v>62</v>
      </c>
      <c r="E3003" s="10" t="str">
        <f>VLOOKUP($J2999,ASBVs!$A$2:$AB$411,18,FALSE)</f>
        <v>64</v>
      </c>
      <c r="F3003" s="10" t="str">
        <f>VLOOKUP($J2999,ASBVs!$A$2:$AB$411,16,FALSE)</f>
        <v>66</v>
      </c>
      <c r="G3003" s="10" t="str">
        <f>VLOOKUP($J2999,ASBVs!$A$2:$AB$411,20,FALSE)</f>
        <v>57</v>
      </c>
      <c r="H3003" s="10" t="str">
        <f>VLOOKUP($J2999,ASBVs!$A$2:$AB$411,22,FALSE)</f>
        <v>47</v>
      </c>
      <c r="I3003" s="10" t="str">
        <f>VLOOKUP($J2999,ASBVs!$A$2:$AB$411,24,FALSE)</f>
        <v>47</v>
      </c>
      <c r="J3003" s="10" t="str">
        <f>VLOOKUP($J2999,ASBVs!$A$2:$AB$411,26,FALSE)</f>
        <v>51</v>
      </c>
    </row>
    <row r="3004" spans="2:10" ht="13.35" customHeight="1">
      <c r="B3004" s="11" t="s">
        <v>3103</v>
      </c>
      <c r="C3004" s="11" t="s">
        <v>3091</v>
      </c>
      <c r="D3004" s="11" t="s">
        <v>3104</v>
      </c>
      <c r="E3004" s="23" t="s">
        <v>2623</v>
      </c>
      <c r="F3004" s="23"/>
      <c r="G3004" s="24" t="s">
        <v>3105</v>
      </c>
      <c r="H3004" s="25"/>
      <c r="I3004" s="23" t="s">
        <v>3106</v>
      </c>
      <c r="J3004" s="23"/>
    </row>
    <row r="3005" spans="2:10" ht="13.35" customHeight="1">
      <c r="B3005" s="10" t="str">
        <f>VLOOKUP($J2999,ASBVs!$A$2:$AE$411,29,FALSE)</f>
        <v>2</v>
      </c>
      <c r="C3005" s="10" t="str">
        <f>VLOOKUP($J2999,ASBVs!$A$2:$AE$411,30,FALSE)</f>
        <v>2</v>
      </c>
      <c r="D3005" s="10" t="str">
        <f>VLOOKUP($J2999,ASBVs!$A$2:$AE$411,31,FALSE)</f>
        <v>3</v>
      </c>
      <c r="E3005" s="26" t="str">
        <f>VLOOKUP($J2999,ASBVs!$A$2:$B$411,2,FALSE)</f>
        <v xml:space="preserve">Tradie </v>
      </c>
      <c r="F3005" s="26"/>
      <c r="G3005" s="27" t="str">
        <f>VLOOKUP($J2999,ASBVs!$A$2:$AB$411,27,FALSE)</f>
        <v>136.27</v>
      </c>
      <c r="H3005" s="25"/>
      <c r="I3005" s="27" t="str">
        <f>VLOOKUP($J2999,ASBVs!$A$2:$AB$411,28,FALSE)</f>
        <v>139.96</v>
      </c>
      <c r="J3005" s="25"/>
    </row>
    <row r="3006" spans="2:10" ht="13.35" customHeight="1">
      <c r="B3006" s="28" t="s">
        <v>3107</v>
      </c>
      <c r="C3006" s="28"/>
      <c r="D3006" s="28"/>
      <c r="E3006" s="28"/>
      <c r="F3006" s="28"/>
      <c r="G3006" s="28"/>
      <c r="H3006" s="28" t="s">
        <v>3108</v>
      </c>
      <c r="I3006" s="28"/>
      <c r="J3006" s="28"/>
    </row>
    <row r="3008" spans="2:10" ht="13.35" customHeight="1">
      <c r="B3008" s="3" t="s">
        <v>3099</v>
      </c>
      <c r="C3008" s="4"/>
      <c r="D3008" s="4" t="str">
        <f>VLOOKUP($J3008,ASBVs!$A$2:$D$411,4,FALSE)</f>
        <v>220957</v>
      </c>
      <c r="E3008" s="4"/>
      <c r="F3008" s="4" t="str">
        <f>VLOOKUP($J3008,ASBVs!$A$2:$H$411,8,FALSE)</f>
        <v>Twin</v>
      </c>
      <c r="G3008" s="29" t="str">
        <f>VLOOKUP($J3008,ASBVs!$A$2:$AF$411,32,FALSE)</f>
        <v>«««««</v>
      </c>
      <c r="H3008" s="30"/>
      <c r="I3008" s="5" t="s">
        <v>3100</v>
      </c>
      <c r="J3008" s="6">
        <v>335</v>
      </c>
    </row>
    <row r="3009" spans="2:10" ht="13.35" customHeight="1">
      <c r="B3009" s="7" t="s">
        <v>3101</v>
      </c>
      <c r="C3009" s="19" t="str">
        <f>VLOOKUP($J3008,ASBVs!$A$2:$F$411,6,FALSE)</f>
        <v>201283</v>
      </c>
      <c r="D3009" s="20"/>
      <c r="E3009" s="20"/>
      <c r="F3009" s="7" t="s">
        <v>3102</v>
      </c>
      <c r="G3009" s="21">
        <f>VLOOKUP($J3008,ASBVs!$A$2:$G$411,7,FALSE)</f>
        <v>44693</v>
      </c>
      <c r="H3009" s="21"/>
      <c r="I3009" s="21"/>
      <c r="J3009" s="22"/>
    </row>
    <row r="3010" spans="2:10" ht="13.35" customHeight="1">
      <c r="B3010" s="8" t="s">
        <v>0</v>
      </c>
      <c r="C3010" s="9" t="s">
        <v>6</v>
      </c>
      <c r="D3010" s="9" t="s">
        <v>2667</v>
      </c>
      <c r="E3010" s="9" t="s">
        <v>2</v>
      </c>
      <c r="F3010" s="9" t="s">
        <v>1</v>
      </c>
      <c r="G3010" s="8" t="s">
        <v>3</v>
      </c>
      <c r="H3010" s="8" t="s">
        <v>4</v>
      </c>
      <c r="I3010" s="8" t="s">
        <v>5</v>
      </c>
      <c r="J3010" s="8" t="s">
        <v>7</v>
      </c>
    </row>
    <row r="3011" spans="2:10" ht="13.35" customHeight="1">
      <c r="B3011" s="10" t="str">
        <f>VLOOKUP($J3008,ASBVs!$A$2:$AE$411,9,FALSE)</f>
        <v>0.50</v>
      </c>
      <c r="C3011" s="10" t="str">
        <f>VLOOKUP($J3008,ASBVs!$A$2:$AE$411,11,FALSE)</f>
        <v>7.91</v>
      </c>
      <c r="D3011" s="10" t="str">
        <f>VLOOKUP($J3008,ASBVs!$A$2:$AE$411,13,FALSE)</f>
        <v>11.34</v>
      </c>
      <c r="E3011" s="10" t="str">
        <f>VLOOKUP($J3008,ASBVs!$A$2:$AE$411,17,FALSE)</f>
        <v>0.42</v>
      </c>
      <c r="F3011" s="10" t="str">
        <f>VLOOKUP($J3008,ASBVs!$A$2:$AE$411,15,FALSE)</f>
        <v>3.17</v>
      </c>
      <c r="G3011" s="10" t="str">
        <f>VLOOKUP($J3008,ASBVs!$A$2:$AE$411,19,FALSE)</f>
        <v>2.64</v>
      </c>
      <c r="H3011" s="10" t="str">
        <f>VLOOKUP($J3008,ASBVs!$A$2:$AE$411,21,FALSE)</f>
        <v>-0.01</v>
      </c>
      <c r="I3011" s="10" t="str">
        <f>VLOOKUP($J3008,ASBVs!$A$2:$AE$411,23,FALSE)</f>
        <v>0.31</v>
      </c>
      <c r="J3011" s="10" t="str">
        <f>VLOOKUP($J3008,ASBVs!$A$2:$AE$411,25,FALSE)</f>
        <v>2.17</v>
      </c>
    </row>
    <row r="3012" spans="2:10" ht="13.35" customHeight="1">
      <c r="B3012" s="10" t="str">
        <f>VLOOKUP($J3008,ASBVs!$A$2:$AB$411,10,FALSE)</f>
        <v>64</v>
      </c>
      <c r="C3012" s="10" t="str">
        <f>VLOOKUP($J3008,ASBVs!$A$2:$AB$411,12,FALSE)</f>
        <v>67</v>
      </c>
      <c r="D3012" s="10" t="str">
        <f>VLOOKUP($J3008,ASBVs!$A$2:$AB$411,14,FALSE)</f>
        <v>67</v>
      </c>
      <c r="E3012" s="10" t="str">
        <f>VLOOKUP($J3008,ASBVs!$A$2:$AB$411,18,FALSE)</f>
        <v>68</v>
      </c>
      <c r="F3012" s="10" t="str">
        <f>VLOOKUP($J3008,ASBVs!$A$2:$AB$411,16,FALSE)</f>
        <v>70</v>
      </c>
      <c r="G3012" s="10" t="str">
        <f>VLOOKUP($J3008,ASBVs!$A$2:$AB$411,20,FALSE)</f>
        <v>57</v>
      </c>
      <c r="H3012" s="10" t="str">
        <f>VLOOKUP($J3008,ASBVs!$A$2:$AB$411,22,FALSE)</f>
        <v>47</v>
      </c>
      <c r="I3012" s="10" t="str">
        <f>VLOOKUP($J3008,ASBVs!$A$2:$AB$411,24,FALSE)</f>
        <v>46</v>
      </c>
      <c r="J3012" s="10" t="str">
        <f>VLOOKUP($J3008,ASBVs!$A$2:$AB$411,26,FALSE)</f>
        <v>53</v>
      </c>
    </row>
    <row r="3013" spans="2:10" ht="13.35" customHeight="1">
      <c r="B3013" s="11" t="s">
        <v>3103</v>
      </c>
      <c r="C3013" s="11" t="s">
        <v>3091</v>
      </c>
      <c r="D3013" s="11" t="s">
        <v>3104</v>
      </c>
      <c r="E3013" s="23" t="s">
        <v>2623</v>
      </c>
      <c r="F3013" s="23"/>
      <c r="G3013" s="24" t="s">
        <v>3105</v>
      </c>
      <c r="H3013" s="25"/>
      <c r="I3013" s="23" t="s">
        <v>3106</v>
      </c>
      <c r="J3013" s="23"/>
    </row>
    <row r="3014" spans="2:10" ht="13.35" customHeight="1">
      <c r="B3014" s="10" t="str">
        <f>VLOOKUP($J3008,ASBVs!$A$2:$AE$411,29,FALSE)</f>
        <v>2</v>
      </c>
      <c r="C3014" s="10" t="str">
        <f>VLOOKUP($J3008,ASBVs!$A$2:$AE$411,30,FALSE)</f>
        <v>3</v>
      </c>
      <c r="D3014" s="10" t="str">
        <f>VLOOKUP($J3008,ASBVs!$A$2:$AE$411,31,FALSE)</f>
        <v>3</v>
      </c>
      <c r="E3014" s="26" t="str">
        <f>VLOOKUP($J3008,ASBVs!$A$2:$B$411,2,FALSE)</f>
        <v xml:space="preserve">Tradie </v>
      </c>
      <c r="F3014" s="26"/>
      <c r="G3014" s="27" t="str">
        <f>VLOOKUP($J3008,ASBVs!$A$2:$AB$411,27,FALSE)</f>
        <v>137.65</v>
      </c>
      <c r="H3014" s="25"/>
      <c r="I3014" s="27" t="str">
        <f>VLOOKUP($J3008,ASBVs!$A$2:$AB$411,28,FALSE)</f>
        <v>138.39</v>
      </c>
      <c r="J3014" s="25"/>
    </row>
    <row r="3015" spans="2:10" ht="13.35" customHeight="1">
      <c r="B3015" s="28" t="s">
        <v>3107</v>
      </c>
      <c r="C3015" s="28"/>
      <c r="D3015" s="28"/>
      <c r="E3015" s="28"/>
      <c r="F3015" s="28"/>
      <c r="G3015" s="28"/>
      <c r="H3015" s="28" t="s">
        <v>3108</v>
      </c>
      <c r="I3015" s="28"/>
      <c r="J3015" s="28"/>
    </row>
    <row r="3017" spans="2:10" ht="13.35" customHeight="1">
      <c r="B3017" s="3" t="s">
        <v>3099</v>
      </c>
      <c r="C3017" s="4"/>
      <c r="D3017" s="4" t="str">
        <f>VLOOKUP($J3017,ASBVs!$A$2:$D$411,4,FALSE)</f>
        <v>220547</v>
      </c>
      <c r="E3017" s="4"/>
      <c r="F3017" s="4" t="str">
        <f>VLOOKUP($J3017,ASBVs!$A$2:$H$411,8,FALSE)</f>
        <v>Twin</v>
      </c>
      <c r="G3017" s="29" t="str">
        <f>VLOOKUP($J3017,ASBVs!$A$2:$AF$411,32,FALSE)</f>
        <v>«««««</v>
      </c>
      <c r="H3017" s="30"/>
      <c r="I3017" s="5" t="s">
        <v>3100</v>
      </c>
      <c r="J3017" s="6">
        <v>336</v>
      </c>
    </row>
    <row r="3018" spans="2:10" ht="13.35" customHeight="1">
      <c r="B3018" s="7" t="s">
        <v>3101</v>
      </c>
      <c r="C3018" s="19" t="str">
        <f>VLOOKUP($J3017,ASBVs!$A$2:$F$411,6,FALSE)</f>
        <v>201283</v>
      </c>
      <c r="D3018" s="20"/>
      <c r="E3018" s="20"/>
      <c r="F3018" s="7" t="s">
        <v>3102</v>
      </c>
      <c r="G3018" s="21">
        <f>VLOOKUP($J3017,ASBVs!$A$2:$G$411,7,FALSE)</f>
        <v>44683</v>
      </c>
      <c r="H3018" s="21"/>
      <c r="I3018" s="21"/>
      <c r="J3018" s="22"/>
    </row>
    <row r="3019" spans="2:10" ht="13.35" customHeight="1">
      <c r="B3019" s="8" t="s">
        <v>0</v>
      </c>
      <c r="C3019" s="9" t="s">
        <v>6</v>
      </c>
      <c r="D3019" s="9" t="s">
        <v>2667</v>
      </c>
      <c r="E3019" s="9" t="s">
        <v>2</v>
      </c>
      <c r="F3019" s="9" t="s">
        <v>1</v>
      </c>
      <c r="G3019" s="8" t="s">
        <v>3</v>
      </c>
      <c r="H3019" s="8" t="s">
        <v>4</v>
      </c>
      <c r="I3019" s="8" t="s">
        <v>5</v>
      </c>
      <c r="J3019" s="8" t="s">
        <v>7</v>
      </c>
    </row>
    <row r="3020" spans="2:10" ht="13.35" customHeight="1">
      <c r="B3020" s="10" t="str">
        <f>VLOOKUP($J3017,ASBVs!$A$2:$AE$411,9,FALSE)</f>
        <v>0.32</v>
      </c>
      <c r="C3020" s="10" t="str">
        <f>VLOOKUP($J3017,ASBVs!$A$2:$AE$411,11,FALSE)</f>
        <v>9.14</v>
      </c>
      <c r="D3020" s="10" t="str">
        <f>VLOOKUP($J3017,ASBVs!$A$2:$AE$411,13,FALSE)</f>
        <v>13.32</v>
      </c>
      <c r="E3020" s="10" t="str">
        <f>VLOOKUP($J3017,ASBVs!$A$2:$AE$411,17,FALSE)</f>
        <v>0.39</v>
      </c>
      <c r="F3020" s="10" t="str">
        <f>VLOOKUP($J3017,ASBVs!$A$2:$AE$411,15,FALSE)</f>
        <v>3.54</v>
      </c>
      <c r="G3020" s="10" t="str">
        <f>VLOOKUP($J3017,ASBVs!$A$2:$AE$411,19,FALSE)</f>
        <v>3.16</v>
      </c>
      <c r="H3020" s="10" t="str">
        <f>VLOOKUP($J3017,ASBVs!$A$2:$AE$411,21,FALSE)</f>
        <v>-0.15</v>
      </c>
      <c r="I3020" s="10" t="str">
        <f>VLOOKUP($J3017,ASBVs!$A$2:$AE$411,23,FALSE)</f>
        <v>0.98</v>
      </c>
      <c r="J3020" s="10" t="str">
        <f>VLOOKUP($J3017,ASBVs!$A$2:$AE$411,25,FALSE)</f>
        <v>2.63</v>
      </c>
    </row>
    <row r="3021" spans="2:10" ht="13.35" customHeight="1">
      <c r="B3021" s="10" t="str">
        <f>VLOOKUP($J3017,ASBVs!$A$2:$AB$411,10,FALSE)</f>
        <v>64</v>
      </c>
      <c r="C3021" s="10" t="str">
        <f>VLOOKUP($J3017,ASBVs!$A$2:$AB$411,12,FALSE)</f>
        <v>67</v>
      </c>
      <c r="D3021" s="10" t="str">
        <f>VLOOKUP($J3017,ASBVs!$A$2:$AB$411,14,FALSE)</f>
        <v>68</v>
      </c>
      <c r="E3021" s="10" t="str">
        <f>VLOOKUP($J3017,ASBVs!$A$2:$AB$411,18,FALSE)</f>
        <v>68</v>
      </c>
      <c r="F3021" s="10" t="str">
        <f>VLOOKUP($J3017,ASBVs!$A$2:$AB$411,16,FALSE)</f>
        <v>70</v>
      </c>
      <c r="G3021" s="10" t="str">
        <f>VLOOKUP($J3017,ASBVs!$A$2:$AB$411,20,FALSE)</f>
        <v>57</v>
      </c>
      <c r="H3021" s="10" t="str">
        <f>VLOOKUP($J3017,ASBVs!$A$2:$AB$411,22,FALSE)</f>
        <v>48</v>
      </c>
      <c r="I3021" s="10" t="str">
        <f>VLOOKUP($J3017,ASBVs!$A$2:$AB$411,24,FALSE)</f>
        <v>47</v>
      </c>
      <c r="J3021" s="10" t="str">
        <f>VLOOKUP($J3017,ASBVs!$A$2:$AB$411,26,FALSE)</f>
        <v>53</v>
      </c>
    </row>
    <row r="3022" spans="2:10" ht="13.35" customHeight="1">
      <c r="B3022" s="11" t="s">
        <v>3103</v>
      </c>
      <c r="C3022" s="11" t="s">
        <v>3091</v>
      </c>
      <c r="D3022" s="11" t="s">
        <v>3104</v>
      </c>
      <c r="E3022" s="23" t="s">
        <v>2623</v>
      </c>
      <c r="F3022" s="23"/>
      <c r="G3022" s="24" t="s">
        <v>3105</v>
      </c>
      <c r="H3022" s="25"/>
      <c r="I3022" s="23" t="s">
        <v>3106</v>
      </c>
      <c r="J3022" s="23"/>
    </row>
    <row r="3023" spans="2:10" ht="13.35" customHeight="1">
      <c r="B3023" s="10" t="str">
        <f>VLOOKUP($J3017,ASBVs!$A$2:$AE$411,29,FALSE)</f>
        <v>2</v>
      </c>
      <c r="C3023" s="10" t="str">
        <f>VLOOKUP($J3017,ASBVs!$A$2:$AE$411,30,FALSE)</f>
        <v>2</v>
      </c>
      <c r="D3023" s="10" t="str">
        <f>VLOOKUP($J3017,ASBVs!$A$2:$AE$411,31,FALSE)</f>
        <v>1</v>
      </c>
      <c r="E3023" s="26" t="str">
        <f>VLOOKUP($J3017,ASBVs!$A$2:$B$411,2,FALSE)</f>
        <v xml:space="preserve">Tradie </v>
      </c>
      <c r="F3023" s="26"/>
      <c r="G3023" s="27" t="str">
        <f>VLOOKUP($J3017,ASBVs!$A$2:$AB$411,27,FALSE)</f>
        <v>145.57</v>
      </c>
      <c r="H3023" s="25"/>
      <c r="I3023" s="27" t="str">
        <f>VLOOKUP($J3017,ASBVs!$A$2:$AB$411,28,FALSE)</f>
        <v>148.00</v>
      </c>
      <c r="J3023" s="25"/>
    </row>
    <row r="3024" spans="2:10" ht="13.35" customHeight="1">
      <c r="B3024" s="28" t="s">
        <v>3107</v>
      </c>
      <c r="C3024" s="28"/>
      <c r="D3024" s="28"/>
      <c r="E3024" s="28"/>
      <c r="F3024" s="28"/>
      <c r="G3024" s="28"/>
      <c r="H3024" s="28" t="s">
        <v>3108</v>
      </c>
      <c r="I3024" s="28"/>
      <c r="J3024" s="28"/>
    </row>
    <row r="3026" spans="2:10" ht="13.35" customHeight="1">
      <c r="B3026" s="3" t="s">
        <v>3099</v>
      </c>
      <c r="C3026" s="4"/>
      <c r="D3026" s="4" t="str">
        <f>VLOOKUP($J3026,ASBVs!$A$2:$D$411,4,FALSE)</f>
        <v>220281</v>
      </c>
      <c r="E3026" s="4"/>
      <c r="F3026" s="4" t="str">
        <f>VLOOKUP($J3026,ASBVs!$A$2:$H$411,8,FALSE)</f>
        <v>Twin</v>
      </c>
      <c r="G3026" s="29" t="str">
        <f>VLOOKUP($J3026,ASBVs!$A$2:$AF$411,32,FALSE)</f>
        <v>«««««</v>
      </c>
      <c r="H3026" s="30"/>
      <c r="I3026" s="5" t="s">
        <v>3100</v>
      </c>
      <c r="J3026" s="6">
        <v>337</v>
      </c>
    </row>
    <row r="3027" spans="2:10" ht="13.35" customHeight="1">
      <c r="B3027" s="7" t="s">
        <v>3101</v>
      </c>
      <c r="C3027" s="19" t="str">
        <f>VLOOKUP($J3026,ASBVs!$A$2:$F$411,6,FALSE)</f>
        <v>201283</v>
      </c>
      <c r="D3027" s="20"/>
      <c r="E3027" s="20"/>
      <c r="F3027" s="7" t="s">
        <v>3102</v>
      </c>
      <c r="G3027" s="21">
        <f>VLOOKUP($J3026,ASBVs!$A$2:$G$411,7,FALSE)</f>
        <v>44682</v>
      </c>
      <c r="H3027" s="21"/>
      <c r="I3027" s="21"/>
      <c r="J3027" s="22"/>
    </row>
    <row r="3028" spans="2:10" ht="13.35" customHeight="1">
      <c r="B3028" s="8" t="s">
        <v>0</v>
      </c>
      <c r="C3028" s="9" t="s">
        <v>6</v>
      </c>
      <c r="D3028" s="9" t="s">
        <v>2667</v>
      </c>
      <c r="E3028" s="9" t="s">
        <v>2</v>
      </c>
      <c r="F3028" s="9" t="s">
        <v>1</v>
      </c>
      <c r="G3028" s="8" t="s">
        <v>3</v>
      </c>
      <c r="H3028" s="8" t="s">
        <v>4</v>
      </c>
      <c r="I3028" s="8" t="s">
        <v>5</v>
      </c>
      <c r="J3028" s="8" t="s">
        <v>7</v>
      </c>
    </row>
    <row r="3029" spans="2:10" ht="13.35" customHeight="1">
      <c r="B3029" s="10" t="str">
        <f>VLOOKUP($J3026,ASBVs!$A$2:$AE$411,9,FALSE)</f>
        <v>0.38</v>
      </c>
      <c r="C3029" s="10" t="str">
        <f>VLOOKUP($J3026,ASBVs!$A$2:$AE$411,11,FALSE)</f>
        <v>8.94</v>
      </c>
      <c r="D3029" s="10" t="str">
        <f>VLOOKUP($J3026,ASBVs!$A$2:$AE$411,13,FALSE)</f>
        <v>12.60</v>
      </c>
      <c r="E3029" s="10" t="str">
        <f>VLOOKUP($J3026,ASBVs!$A$2:$AE$411,17,FALSE)</f>
        <v>0.60</v>
      </c>
      <c r="F3029" s="10" t="str">
        <f>VLOOKUP($J3026,ASBVs!$A$2:$AE$411,15,FALSE)</f>
        <v>3.64</v>
      </c>
      <c r="G3029" s="10" t="str">
        <f>VLOOKUP($J3026,ASBVs!$A$2:$AE$411,19,FALSE)</f>
        <v>2.83</v>
      </c>
      <c r="H3029" s="10" t="str">
        <f>VLOOKUP($J3026,ASBVs!$A$2:$AE$411,21,FALSE)</f>
        <v>0.23</v>
      </c>
      <c r="I3029" s="10" t="str">
        <f>VLOOKUP($J3026,ASBVs!$A$2:$AE$411,23,FALSE)</f>
        <v>0.63</v>
      </c>
      <c r="J3029" s="10" t="str">
        <f>VLOOKUP($J3026,ASBVs!$A$2:$AE$411,25,FALSE)</f>
        <v>2.64</v>
      </c>
    </row>
    <row r="3030" spans="2:10" ht="13.35" customHeight="1">
      <c r="B3030" s="10" t="str">
        <f>VLOOKUP($J3026,ASBVs!$A$2:$AB$411,10,FALSE)</f>
        <v>63</v>
      </c>
      <c r="C3030" s="10" t="str">
        <f>VLOOKUP($J3026,ASBVs!$A$2:$AB$411,12,FALSE)</f>
        <v>66</v>
      </c>
      <c r="D3030" s="10" t="str">
        <f>VLOOKUP($J3026,ASBVs!$A$2:$AB$411,14,FALSE)</f>
        <v>66</v>
      </c>
      <c r="E3030" s="10" t="str">
        <f>VLOOKUP($J3026,ASBVs!$A$2:$AB$411,18,FALSE)</f>
        <v>66</v>
      </c>
      <c r="F3030" s="10" t="str">
        <f>VLOOKUP($J3026,ASBVs!$A$2:$AB$411,16,FALSE)</f>
        <v>68</v>
      </c>
      <c r="G3030" s="10" t="str">
        <f>VLOOKUP($J3026,ASBVs!$A$2:$AB$411,20,FALSE)</f>
        <v>56</v>
      </c>
      <c r="H3030" s="10" t="str">
        <f>VLOOKUP($J3026,ASBVs!$A$2:$AB$411,22,FALSE)</f>
        <v>47</v>
      </c>
      <c r="I3030" s="10" t="str">
        <f>VLOOKUP($J3026,ASBVs!$A$2:$AB$411,24,FALSE)</f>
        <v>46</v>
      </c>
      <c r="J3030" s="10" t="str">
        <f>VLOOKUP($J3026,ASBVs!$A$2:$AB$411,26,FALSE)</f>
        <v>51</v>
      </c>
    </row>
    <row r="3031" spans="2:10" ht="13.35" customHeight="1">
      <c r="B3031" s="11" t="s">
        <v>3103</v>
      </c>
      <c r="C3031" s="11" t="s">
        <v>3091</v>
      </c>
      <c r="D3031" s="11" t="s">
        <v>3104</v>
      </c>
      <c r="E3031" s="23" t="s">
        <v>2623</v>
      </c>
      <c r="F3031" s="23"/>
      <c r="G3031" s="24" t="s">
        <v>3105</v>
      </c>
      <c r="H3031" s="25"/>
      <c r="I3031" s="23" t="s">
        <v>3106</v>
      </c>
      <c r="J3031" s="23"/>
    </row>
    <row r="3032" spans="2:10" ht="13.35" customHeight="1">
      <c r="B3032" s="10" t="str">
        <f>VLOOKUP($J3026,ASBVs!$A$2:$AE$411,29,FALSE)</f>
        <v>2</v>
      </c>
      <c r="C3032" s="10" t="str">
        <f>VLOOKUP($J3026,ASBVs!$A$2:$AE$411,30,FALSE)</f>
        <v>3</v>
      </c>
      <c r="D3032" s="10" t="str">
        <f>VLOOKUP($J3026,ASBVs!$A$2:$AE$411,31,FALSE)</f>
        <v>2</v>
      </c>
      <c r="E3032" s="26" t="str">
        <f>VLOOKUP($J3026,ASBVs!$A$2:$B$411,2,FALSE)</f>
        <v xml:space="preserve">Tradie </v>
      </c>
      <c r="F3032" s="26"/>
      <c r="G3032" s="27" t="str">
        <f>VLOOKUP($J3026,ASBVs!$A$2:$AB$411,27,FALSE)</f>
        <v>145.86</v>
      </c>
      <c r="H3032" s="25"/>
      <c r="I3032" s="27" t="str">
        <f>VLOOKUP($J3026,ASBVs!$A$2:$AB$411,28,FALSE)</f>
        <v>143.95</v>
      </c>
      <c r="J3032" s="25"/>
    </row>
    <row r="3033" spans="2:10" ht="13.35" customHeight="1">
      <c r="B3033" s="28" t="s">
        <v>3107</v>
      </c>
      <c r="C3033" s="28"/>
      <c r="D3033" s="28"/>
      <c r="E3033" s="28"/>
      <c r="F3033" s="28"/>
      <c r="G3033" s="28"/>
      <c r="H3033" s="28" t="s">
        <v>3108</v>
      </c>
      <c r="I3033" s="28"/>
      <c r="J3033" s="28"/>
    </row>
    <row r="3035" spans="2:10" ht="13.35" customHeight="1">
      <c r="B3035" s="3" t="s">
        <v>3099</v>
      </c>
      <c r="C3035" s="4"/>
      <c r="D3035" s="4" t="str">
        <f>VLOOKUP($J3035,ASBVs!$A$2:$D$411,4,FALSE)</f>
        <v>220337</v>
      </c>
      <c r="E3035" s="4"/>
      <c r="F3035" s="4" t="str">
        <f>VLOOKUP($J3035,ASBVs!$A$2:$H$411,8,FALSE)</f>
        <v>Twin</v>
      </c>
      <c r="G3035" s="29"/>
      <c r="H3035" s="30"/>
      <c r="I3035" s="5" t="s">
        <v>3100</v>
      </c>
      <c r="J3035" s="6">
        <v>338</v>
      </c>
    </row>
    <row r="3036" spans="2:10" ht="13.35" customHeight="1">
      <c r="B3036" s="7" t="s">
        <v>3101</v>
      </c>
      <c r="C3036" s="19" t="str">
        <f>VLOOKUP($J3035,ASBVs!$A$2:$F$411,6,FALSE)</f>
        <v>200033</v>
      </c>
      <c r="D3036" s="20"/>
      <c r="E3036" s="20"/>
      <c r="F3036" s="7" t="s">
        <v>3102</v>
      </c>
      <c r="G3036" s="21">
        <f>VLOOKUP($J3035,ASBVs!$A$2:$G$411,7,FALSE)</f>
        <v>44680</v>
      </c>
      <c r="H3036" s="21"/>
      <c r="I3036" s="21"/>
      <c r="J3036" s="22"/>
    </row>
    <row r="3037" spans="2:10" ht="13.35" customHeight="1">
      <c r="B3037" s="8" t="s">
        <v>0</v>
      </c>
      <c r="C3037" s="9" t="s">
        <v>6</v>
      </c>
      <c r="D3037" s="9" t="s">
        <v>2667</v>
      </c>
      <c r="E3037" s="9" t="s">
        <v>2</v>
      </c>
      <c r="F3037" s="9" t="s">
        <v>1</v>
      </c>
      <c r="G3037" s="8" t="s">
        <v>3</v>
      </c>
      <c r="H3037" s="8" t="s">
        <v>4</v>
      </c>
      <c r="I3037" s="8" t="s">
        <v>5</v>
      </c>
      <c r="J3037" s="8" t="s">
        <v>7</v>
      </c>
    </row>
    <row r="3038" spans="2:10" ht="13.35" customHeight="1">
      <c r="B3038" s="10" t="str">
        <f>VLOOKUP($J3035,ASBVs!$A$2:$AE$411,9,FALSE)</f>
        <v>0.44</v>
      </c>
      <c r="C3038" s="10" t="str">
        <f>VLOOKUP($J3035,ASBVs!$A$2:$AE$411,11,FALSE)</f>
        <v>9.48</v>
      </c>
      <c r="D3038" s="10" t="str">
        <f>VLOOKUP($J3035,ASBVs!$A$2:$AE$411,13,FALSE)</f>
        <v>13.81</v>
      </c>
      <c r="E3038" s="10" t="str">
        <f>VLOOKUP($J3035,ASBVs!$A$2:$AE$411,17,FALSE)</f>
        <v>-0.13</v>
      </c>
      <c r="F3038" s="10" t="str">
        <f>VLOOKUP($J3035,ASBVs!$A$2:$AE$411,15,FALSE)</f>
        <v>3.01</v>
      </c>
      <c r="G3038" s="10" t="str">
        <f>VLOOKUP($J3035,ASBVs!$A$2:$AE$411,19,FALSE)</f>
        <v>3.56</v>
      </c>
      <c r="H3038" s="10" t="str">
        <f>VLOOKUP($J3035,ASBVs!$A$2:$AE$411,21,FALSE)</f>
        <v>-0.58</v>
      </c>
      <c r="I3038" s="10" t="str">
        <f>VLOOKUP($J3035,ASBVs!$A$2:$AE$411,23,FALSE)</f>
        <v>2.45</v>
      </c>
      <c r="J3038" s="10" t="str">
        <f>VLOOKUP($J3035,ASBVs!$A$2:$AE$411,25,FALSE)</f>
        <v>2.40</v>
      </c>
    </row>
    <row r="3039" spans="2:10" ht="13.35" customHeight="1">
      <c r="B3039" s="10" t="str">
        <f>VLOOKUP($J3035,ASBVs!$A$2:$AB$411,10,FALSE)</f>
        <v>65</v>
      </c>
      <c r="C3039" s="10" t="str">
        <f>VLOOKUP($J3035,ASBVs!$A$2:$AB$411,12,FALSE)</f>
        <v>68</v>
      </c>
      <c r="D3039" s="10" t="str">
        <f>VLOOKUP($J3035,ASBVs!$A$2:$AB$411,14,FALSE)</f>
        <v>68</v>
      </c>
      <c r="E3039" s="10" t="str">
        <f>VLOOKUP($J3035,ASBVs!$A$2:$AB$411,18,FALSE)</f>
        <v>69</v>
      </c>
      <c r="F3039" s="10" t="str">
        <f>VLOOKUP($J3035,ASBVs!$A$2:$AB$411,16,FALSE)</f>
        <v>71</v>
      </c>
      <c r="G3039" s="10" t="str">
        <f>VLOOKUP($J3035,ASBVs!$A$2:$AB$411,20,FALSE)</f>
        <v>59</v>
      </c>
      <c r="H3039" s="10" t="str">
        <f>VLOOKUP($J3035,ASBVs!$A$2:$AB$411,22,FALSE)</f>
        <v>50</v>
      </c>
      <c r="I3039" s="10" t="str">
        <f>VLOOKUP($J3035,ASBVs!$A$2:$AB$411,24,FALSE)</f>
        <v>47</v>
      </c>
      <c r="J3039" s="10" t="str">
        <f>VLOOKUP($J3035,ASBVs!$A$2:$AB$411,26,FALSE)</f>
        <v>55</v>
      </c>
    </row>
    <row r="3040" spans="2:10" ht="13.35" customHeight="1">
      <c r="B3040" s="11" t="s">
        <v>3103</v>
      </c>
      <c r="C3040" s="11" t="s">
        <v>3091</v>
      </c>
      <c r="D3040" s="11" t="s">
        <v>3104</v>
      </c>
      <c r="E3040" s="23" t="s">
        <v>2623</v>
      </c>
      <c r="F3040" s="23"/>
      <c r="G3040" s="24" t="s">
        <v>3105</v>
      </c>
      <c r="H3040" s="25"/>
      <c r="I3040" s="23" t="s">
        <v>3106</v>
      </c>
      <c r="J3040" s="23"/>
    </row>
    <row r="3041" spans="2:10" ht="13.35" customHeight="1">
      <c r="B3041" s="10" t="str">
        <f>VLOOKUP($J3035,ASBVs!$A$2:$AE$411,29,FALSE)</f>
        <v>2</v>
      </c>
      <c r="C3041" s="10" t="str">
        <f>VLOOKUP($J3035,ASBVs!$A$2:$AE$411,30,FALSE)</f>
        <v>2</v>
      </c>
      <c r="D3041" s="10" t="str">
        <f>VLOOKUP($J3035,ASBVs!$A$2:$AE$411,31,FALSE)</f>
        <v>1</v>
      </c>
      <c r="E3041" s="26" t="str">
        <f>VLOOKUP($J3035,ASBVs!$A$2:$B$411,2,FALSE)</f>
        <v xml:space="preserve">Tradie </v>
      </c>
      <c r="F3041" s="26"/>
      <c r="G3041" s="27" t="str">
        <f>VLOOKUP($J3035,ASBVs!$A$2:$AB$411,27,FALSE)</f>
        <v>141.64</v>
      </c>
      <c r="H3041" s="25"/>
      <c r="I3041" s="27" t="str">
        <f>VLOOKUP($J3035,ASBVs!$A$2:$AB$411,28,FALSE)</f>
        <v>149.04</v>
      </c>
      <c r="J3041" s="25"/>
    </row>
    <row r="3042" spans="2:10" ht="13.35" customHeight="1">
      <c r="B3042" s="28" t="s">
        <v>3107</v>
      </c>
      <c r="C3042" s="28"/>
      <c r="D3042" s="28"/>
      <c r="E3042" s="28"/>
      <c r="F3042" s="28"/>
      <c r="G3042" s="28"/>
      <c r="H3042" s="28" t="s">
        <v>3108</v>
      </c>
      <c r="I3042" s="28"/>
      <c r="J3042" s="28"/>
    </row>
    <row r="3044" spans="2:10" ht="13.35" customHeight="1">
      <c r="B3044" s="3" t="s">
        <v>3099</v>
      </c>
      <c r="C3044" s="4"/>
      <c r="D3044" s="4" t="str">
        <f>VLOOKUP($J3044,ASBVs!$A$2:$D$411,4,FALSE)</f>
        <v>220562</v>
      </c>
      <c r="E3044" s="4"/>
      <c r="F3044" s="4" t="str">
        <f>VLOOKUP($J3044,ASBVs!$A$2:$H$411,8,FALSE)</f>
        <v>Twin</v>
      </c>
      <c r="G3044" s="29" t="str">
        <f>VLOOKUP($J3044,ASBVs!$A$2:$AF$411,32,FALSE)</f>
        <v>«««««</v>
      </c>
      <c r="H3044" s="30"/>
      <c r="I3044" s="5" t="s">
        <v>3100</v>
      </c>
      <c r="J3044" s="6">
        <v>339</v>
      </c>
    </row>
    <row r="3045" spans="2:10" ht="13.35" customHeight="1">
      <c r="B3045" s="7" t="s">
        <v>3101</v>
      </c>
      <c r="C3045" s="19" t="str">
        <f>VLOOKUP($J3044,ASBVs!$A$2:$F$411,6,FALSE)</f>
        <v>201283</v>
      </c>
      <c r="D3045" s="20"/>
      <c r="E3045" s="20"/>
      <c r="F3045" s="7" t="s">
        <v>3102</v>
      </c>
      <c r="G3045" s="21">
        <f>VLOOKUP($J3044,ASBVs!$A$2:$G$411,7,FALSE)</f>
        <v>44683</v>
      </c>
      <c r="H3045" s="21"/>
      <c r="I3045" s="21"/>
      <c r="J3045" s="22"/>
    </row>
    <row r="3046" spans="2:10" ht="13.35" customHeight="1">
      <c r="B3046" s="8" t="s">
        <v>0</v>
      </c>
      <c r="C3046" s="9" t="s">
        <v>6</v>
      </c>
      <c r="D3046" s="9" t="s">
        <v>2667</v>
      </c>
      <c r="E3046" s="9" t="s">
        <v>2</v>
      </c>
      <c r="F3046" s="9" t="s">
        <v>1</v>
      </c>
      <c r="G3046" s="8" t="s">
        <v>3</v>
      </c>
      <c r="H3046" s="8" t="s">
        <v>4</v>
      </c>
      <c r="I3046" s="8" t="s">
        <v>5</v>
      </c>
      <c r="J3046" s="8" t="s">
        <v>7</v>
      </c>
    </row>
    <row r="3047" spans="2:10" ht="13.35" customHeight="1">
      <c r="B3047" s="10" t="str">
        <f>VLOOKUP($J3044,ASBVs!$A$2:$AE$411,9,FALSE)</f>
        <v>0.40</v>
      </c>
      <c r="C3047" s="10" t="str">
        <f>VLOOKUP($J3044,ASBVs!$A$2:$AE$411,11,FALSE)</f>
        <v>9.49</v>
      </c>
      <c r="D3047" s="10" t="str">
        <f>VLOOKUP($J3044,ASBVs!$A$2:$AE$411,13,FALSE)</f>
        <v>13.18</v>
      </c>
      <c r="E3047" s="10" t="str">
        <f>VLOOKUP($J3044,ASBVs!$A$2:$AE$411,17,FALSE)</f>
        <v>-0.17</v>
      </c>
      <c r="F3047" s="10" t="str">
        <f>VLOOKUP($J3044,ASBVs!$A$2:$AE$411,15,FALSE)</f>
        <v>2.71</v>
      </c>
      <c r="G3047" s="10" t="str">
        <f>VLOOKUP($J3044,ASBVs!$A$2:$AE$411,19,FALSE)</f>
        <v>3.34</v>
      </c>
      <c r="H3047" s="10" t="str">
        <f>VLOOKUP($J3044,ASBVs!$A$2:$AE$411,21,FALSE)</f>
        <v>0.05</v>
      </c>
      <c r="I3047" s="10" t="str">
        <f>VLOOKUP($J3044,ASBVs!$A$2:$AE$411,23,FALSE)</f>
        <v>2.44</v>
      </c>
      <c r="J3047" s="10" t="str">
        <f>VLOOKUP($J3044,ASBVs!$A$2:$AE$411,25,FALSE)</f>
        <v>2.12</v>
      </c>
    </row>
    <row r="3048" spans="2:10" ht="13.35" customHeight="1">
      <c r="B3048" s="10" t="str">
        <f>VLOOKUP($J3044,ASBVs!$A$2:$AB$411,10,FALSE)</f>
        <v>63</v>
      </c>
      <c r="C3048" s="10" t="str">
        <f>VLOOKUP($J3044,ASBVs!$A$2:$AB$411,12,FALSE)</f>
        <v>66</v>
      </c>
      <c r="D3048" s="10" t="str">
        <f>VLOOKUP($J3044,ASBVs!$A$2:$AB$411,14,FALSE)</f>
        <v>67</v>
      </c>
      <c r="E3048" s="10" t="str">
        <f>VLOOKUP($J3044,ASBVs!$A$2:$AB$411,18,FALSE)</f>
        <v>67</v>
      </c>
      <c r="F3048" s="10" t="str">
        <f>VLOOKUP($J3044,ASBVs!$A$2:$AB$411,16,FALSE)</f>
        <v>69</v>
      </c>
      <c r="G3048" s="10" t="str">
        <f>VLOOKUP($J3044,ASBVs!$A$2:$AB$411,20,FALSE)</f>
        <v>57</v>
      </c>
      <c r="H3048" s="10" t="str">
        <f>VLOOKUP($J3044,ASBVs!$A$2:$AB$411,22,FALSE)</f>
        <v>48</v>
      </c>
      <c r="I3048" s="10" t="str">
        <f>VLOOKUP($J3044,ASBVs!$A$2:$AB$411,24,FALSE)</f>
        <v>48</v>
      </c>
      <c r="J3048" s="10" t="str">
        <f>VLOOKUP($J3044,ASBVs!$A$2:$AB$411,26,FALSE)</f>
        <v>52</v>
      </c>
    </row>
    <row r="3049" spans="2:10" ht="13.35" customHeight="1">
      <c r="B3049" s="11" t="s">
        <v>3103</v>
      </c>
      <c r="C3049" s="11" t="s">
        <v>3091</v>
      </c>
      <c r="D3049" s="11" t="s">
        <v>3104</v>
      </c>
      <c r="E3049" s="23" t="s">
        <v>2623</v>
      </c>
      <c r="F3049" s="23"/>
      <c r="G3049" s="24" t="s">
        <v>3105</v>
      </c>
      <c r="H3049" s="25"/>
      <c r="I3049" s="23" t="s">
        <v>3106</v>
      </c>
      <c r="J3049" s="23"/>
    </row>
    <row r="3050" spans="2:10" ht="13.35" customHeight="1">
      <c r="B3050" s="10" t="str">
        <f>VLOOKUP($J3044,ASBVs!$A$2:$AE$411,29,FALSE)</f>
        <v>2</v>
      </c>
      <c r="C3050" s="10" t="str">
        <f>VLOOKUP($J3044,ASBVs!$A$2:$AE$411,30,FALSE)</f>
        <v>2</v>
      </c>
      <c r="D3050" s="10" t="str">
        <f>VLOOKUP($J3044,ASBVs!$A$2:$AE$411,31,FALSE)</f>
        <v>2</v>
      </c>
      <c r="E3050" s="26" t="str">
        <f>VLOOKUP($J3044,ASBVs!$A$2:$B$411,2,FALSE)</f>
        <v xml:space="preserve">Tradie </v>
      </c>
      <c r="F3050" s="26"/>
      <c r="G3050" s="27" t="str">
        <f>VLOOKUP($J3044,ASBVs!$A$2:$AB$411,27,FALSE)</f>
        <v>137.84</v>
      </c>
      <c r="H3050" s="25"/>
      <c r="I3050" s="27" t="str">
        <f>VLOOKUP($J3044,ASBVs!$A$2:$AB$411,28,FALSE)</f>
        <v>138.00</v>
      </c>
      <c r="J3050" s="25"/>
    </row>
    <row r="3051" spans="2:10" ht="13.35" customHeight="1">
      <c r="B3051" s="28" t="s">
        <v>3107</v>
      </c>
      <c r="C3051" s="28"/>
      <c r="D3051" s="28"/>
      <c r="E3051" s="28"/>
      <c r="F3051" s="28"/>
      <c r="G3051" s="28"/>
      <c r="H3051" s="28" t="s">
        <v>3108</v>
      </c>
      <c r="I3051" s="28"/>
      <c r="J3051" s="28"/>
    </row>
    <row r="3053" spans="2:10" ht="13.35" customHeight="1">
      <c r="B3053" s="3" t="s">
        <v>3099</v>
      </c>
      <c r="C3053" s="4"/>
      <c r="D3053" s="4" t="str">
        <f>VLOOKUP($J3053,ASBVs!$A$2:$D$411,4,FALSE)</f>
        <v>220374</v>
      </c>
      <c r="E3053" s="4"/>
      <c r="F3053" s="4" t="str">
        <f>VLOOKUP($J3053,ASBVs!$A$2:$H$411,8,FALSE)</f>
        <v>Twin</v>
      </c>
      <c r="G3053" s="29" t="str">
        <f>VLOOKUP($J3053,ASBVs!$A$2:$AF$411,32,FALSE)</f>
        <v>«««««</v>
      </c>
      <c r="H3053" s="30"/>
      <c r="I3053" s="5" t="s">
        <v>3100</v>
      </c>
      <c r="J3053" s="6">
        <v>340</v>
      </c>
    </row>
    <row r="3054" spans="2:10" ht="13.35" customHeight="1">
      <c r="B3054" s="7" t="s">
        <v>3101</v>
      </c>
      <c r="C3054" s="19" t="str">
        <f>VLOOKUP($J3053,ASBVs!$A$2:$F$411,6,FALSE)</f>
        <v>210715</v>
      </c>
      <c r="D3054" s="20"/>
      <c r="E3054" s="20"/>
      <c r="F3054" s="7" t="s">
        <v>3102</v>
      </c>
      <c r="G3054" s="21">
        <f>VLOOKUP($J3053,ASBVs!$A$2:$G$411,7,FALSE)</f>
        <v>44681</v>
      </c>
      <c r="H3054" s="21"/>
      <c r="I3054" s="21"/>
      <c r="J3054" s="22"/>
    </row>
    <row r="3055" spans="2:10" ht="13.35" customHeight="1">
      <c r="B3055" s="8" t="s">
        <v>0</v>
      </c>
      <c r="C3055" s="9" t="s">
        <v>6</v>
      </c>
      <c r="D3055" s="9" t="s">
        <v>2667</v>
      </c>
      <c r="E3055" s="9" t="s">
        <v>2</v>
      </c>
      <c r="F3055" s="9" t="s">
        <v>1</v>
      </c>
      <c r="G3055" s="8" t="s">
        <v>3</v>
      </c>
      <c r="H3055" s="8" t="s">
        <v>4</v>
      </c>
      <c r="I3055" s="8" t="s">
        <v>5</v>
      </c>
      <c r="J3055" s="8" t="s">
        <v>7</v>
      </c>
    </row>
    <row r="3056" spans="2:10" ht="13.35" customHeight="1">
      <c r="B3056" s="10" t="str">
        <f>VLOOKUP($J3053,ASBVs!$A$2:$AE$411,9,FALSE)</f>
        <v>0.67</v>
      </c>
      <c r="C3056" s="10" t="str">
        <f>VLOOKUP($J3053,ASBVs!$A$2:$AE$411,11,FALSE)</f>
        <v>8.97</v>
      </c>
      <c r="D3056" s="10" t="str">
        <f>VLOOKUP($J3053,ASBVs!$A$2:$AE$411,13,FALSE)</f>
        <v>12.98</v>
      </c>
      <c r="E3056" s="10" t="str">
        <f>VLOOKUP($J3053,ASBVs!$A$2:$AE$411,17,FALSE)</f>
        <v>0.24</v>
      </c>
      <c r="F3056" s="10" t="str">
        <f>VLOOKUP($J3053,ASBVs!$A$2:$AE$411,15,FALSE)</f>
        <v>2.84</v>
      </c>
      <c r="G3056" s="10" t="str">
        <f>VLOOKUP($J3053,ASBVs!$A$2:$AE$411,19,FALSE)</f>
        <v>2.65</v>
      </c>
      <c r="H3056" s="10" t="str">
        <f>VLOOKUP($J3053,ASBVs!$A$2:$AE$411,21,FALSE)</f>
        <v>-0.08</v>
      </c>
      <c r="I3056" s="10" t="str">
        <f>VLOOKUP($J3053,ASBVs!$A$2:$AE$411,23,FALSE)</f>
        <v>-0.18</v>
      </c>
      <c r="J3056" s="10" t="str">
        <f>VLOOKUP($J3053,ASBVs!$A$2:$AE$411,25,FALSE)</f>
        <v>2.18</v>
      </c>
    </row>
    <row r="3057" spans="2:10" ht="13.35" customHeight="1">
      <c r="B3057" s="10" t="str">
        <f>VLOOKUP($J3053,ASBVs!$A$2:$AB$411,10,FALSE)</f>
        <v>62</v>
      </c>
      <c r="C3057" s="10" t="str">
        <f>VLOOKUP($J3053,ASBVs!$A$2:$AB$411,12,FALSE)</f>
        <v>66</v>
      </c>
      <c r="D3057" s="10" t="str">
        <f>VLOOKUP($J3053,ASBVs!$A$2:$AB$411,14,FALSE)</f>
        <v>66</v>
      </c>
      <c r="E3057" s="10" t="str">
        <f>VLOOKUP($J3053,ASBVs!$A$2:$AB$411,18,FALSE)</f>
        <v>67</v>
      </c>
      <c r="F3057" s="10" t="str">
        <f>VLOOKUP($J3053,ASBVs!$A$2:$AB$411,16,FALSE)</f>
        <v>70</v>
      </c>
      <c r="G3057" s="10" t="str">
        <f>VLOOKUP($J3053,ASBVs!$A$2:$AB$411,20,FALSE)</f>
        <v>56</v>
      </c>
      <c r="H3057" s="10" t="str">
        <f>VLOOKUP($J3053,ASBVs!$A$2:$AB$411,22,FALSE)</f>
        <v>48</v>
      </c>
      <c r="I3057" s="10" t="str">
        <f>VLOOKUP($J3053,ASBVs!$A$2:$AB$411,24,FALSE)</f>
        <v>46</v>
      </c>
      <c r="J3057" s="10" t="str">
        <f>VLOOKUP($J3053,ASBVs!$A$2:$AB$411,26,FALSE)</f>
        <v>53</v>
      </c>
    </row>
    <row r="3058" spans="2:10" ht="13.35" customHeight="1">
      <c r="B3058" s="11" t="s">
        <v>3103</v>
      </c>
      <c r="C3058" s="11" t="s">
        <v>3091</v>
      </c>
      <c r="D3058" s="11" t="s">
        <v>3104</v>
      </c>
      <c r="E3058" s="23" t="s">
        <v>2623</v>
      </c>
      <c r="F3058" s="23"/>
      <c r="G3058" s="24" t="s">
        <v>3105</v>
      </c>
      <c r="H3058" s="25"/>
      <c r="I3058" s="23" t="s">
        <v>3106</v>
      </c>
      <c r="J3058" s="23"/>
    </row>
    <row r="3059" spans="2:10" ht="13.35" customHeight="1">
      <c r="B3059" s="10" t="str">
        <f>VLOOKUP($J3053,ASBVs!$A$2:$AE$411,29,FALSE)</f>
        <v>2</v>
      </c>
      <c r="C3059" s="10" t="str">
        <f>VLOOKUP($J3053,ASBVs!$A$2:$AE$411,30,FALSE)</f>
        <v>1</v>
      </c>
      <c r="D3059" s="10" t="str">
        <f>VLOOKUP($J3053,ASBVs!$A$2:$AE$411,31,FALSE)</f>
        <v>2</v>
      </c>
      <c r="E3059" s="26" t="str">
        <f>VLOOKUP($J3053,ASBVs!$A$2:$B$411,2,FALSE)</f>
        <v xml:space="preserve">Tradie </v>
      </c>
      <c r="F3059" s="26"/>
      <c r="G3059" s="27" t="str">
        <f>VLOOKUP($J3053,ASBVs!$A$2:$AB$411,27,FALSE)</f>
        <v>138.31</v>
      </c>
      <c r="H3059" s="25"/>
      <c r="I3059" s="27" t="str">
        <f>VLOOKUP($J3053,ASBVs!$A$2:$AB$411,28,FALSE)</f>
        <v>139.93</v>
      </c>
      <c r="J3059" s="25"/>
    </row>
    <row r="3060" spans="2:10" ht="13.35" customHeight="1">
      <c r="B3060" s="28" t="s">
        <v>3107</v>
      </c>
      <c r="C3060" s="28"/>
      <c r="D3060" s="28"/>
      <c r="E3060" s="28"/>
      <c r="F3060" s="28"/>
      <c r="G3060" s="28"/>
      <c r="H3060" s="28" t="s">
        <v>3108</v>
      </c>
      <c r="I3060" s="28"/>
      <c r="J3060" s="28"/>
    </row>
    <row r="3062" spans="2:10" ht="13.35" customHeight="1">
      <c r="B3062" s="3" t="s">
        <v>3099</v>
      </c>
      <c r="C3062" s="4"/>
      <c r="D3062" s="4" t="str">
        <f>VLOOKUP($J3062,ASBVs!$A$2:$D$411,4,FALSE)</f>
        <v>220918</v>
      </c>
      <c r="E3062" s="4"/>
      <c r="F3062" s="4" t="str">
        <f>VLOOKUP($J3062,ASBVs!$A$2:$H$411,8,FALSE)</f>
        <v>Single</v>
      </c>
      <c r="G3062" s="29" t="str">
        <f>VLOOKUP($J3062,ASBVs!$A$2:$AF$411,32,FALSE)</f>
        <v>«««««</v>
      </c>
      <c r="H3062" s="30"/>
      <c r="I3062" s="5" t="s">
        <v>3100</v>
      </c>
      <c r="J3062" s="6">
        <v>341</v>
      </c>
    </row>
    <row r="3063" spans="2:10" ht="13.35" customHeight="1">
      <c r="B3063" s="7" t="s">
        <v>3101</v>
      </c>
      <c r="C3063" s="19" t="str">
        <f>VLOOKUP($J3062,ASBVs!$A$2:$F$411,6,FALSE)</f>
        <v>210715</v>
      </c>
      <c r="D3063" s="20"/>
      <c r="E3063" s="20"/>
      <c r="F3063" s="7" t="s">
        <v>3102</v>
      </c>
      <c r="G3063" s="21">
        <f>VLOOKUP($J3062,ASBVs!$A$2:$G$411,7,FALSE)</f>
        <v>44690</v>
      </c>
      <c r="H3063" s="21"/>
      <c r="I3063" s="21"/>
      <c r="J3063" s="22"/>
    </row>
    <row r="3064" spans="2:10" ht="13.35" customHeight="1">
      <c r="B3064" s="8" t="s">
        <v>0</v>
      </c>
      <c r="C3064" s="9" t="s">
        <v>6</v>
      </c>
      <c r="D3064" s="9" t="s">
        <v>2667</v>
      </c>
      <c r="E3064" s="9" t="s">
        <v>2</v>
      </c>
      <c r="F3064" s="9" t="s">
        <v>1</v>
      </c>
      <c r="G3064" s="8" t="s">
        <v>3</v>
      </c>
      <c r="H3064" s="8" t="s">
        <v>4</v>
      </c>
      <c r="I3064" s="8" t="s">
        <v>5</v>
      </c>
      <c r="J3064" s="8" t="s">
        <v>7</v>
      </c>
    </row>
    <row r="3065" spans="2:10" ht="13.35" customHeight="1">
      <c r="B3065" s="10" t="str">
        <f>VLOOKUP($J3062,ASBVs!$A$2:$AE$411,9,FALSE)</f>
        <v>0.54</v>
      </c>
      <c r="C3065" s="10" t="str">
        <f>VLOOKUP($J3062,ASBVs!$A$2:$AE$411,11,FALSE)</f>
        <v>9.40</v>
      </c>
      <c r="D3065" s="10" t="str">
        <f>VLOOKUP($J3062,ASBVs!$A$2:$AE$411,13,FALSE)</f>
        <v>13.08</v>
      </c>
      <c r="E3065" s="10" t="str">
        <f>VLOOKUP($J3062,ASBVs!$A$2:$AE$411,17,FALSE)</f>
        <v>-0.14</v>
      </c>
      <c r="F3065" s="10" t="str">
        <f>VLOOKUP($J3062,ASBVs!$A$2:$AE$411,15,FALSE)</f>
        <v>3.32</v>
      </c>
      <c r="G3065" s="10" t="str">
        <f>VLOOKUP($J3062,ASBVs!$A$2:$AE$411,19,FALSE)</f>
        <v>3.49</v>
      </c>
      <c r="H3065" s="10" t="str">
        <f>VLOOKUP($J3062,ASBVs!$A$2:$AE$411,21,FALSE)</f>
        <v>-0.17</v>
      </c>
      <c r="I3065" s="10" t="str">
        <f>VLOOKUP($J3062,ASBVs!$A$2:$AE$411,23,FALSE)</f>
        <v>1.62</v>
      </c>
      <c r="J3065" s="10" t="str">
        <f>VLOOKUP($J3062,ASBVs!$A$2:$AE$411,25,FALSE)</f>
        <v>2.30</v>
      </c>
    </row>
    <row r="3066" spans="2:10" ht="13.35" customHeight="1">
      <c r="B3066" s="10" t="str">
        <f>VLOOKUP($J3062,ASBVs!$A$2:$AB$411,10,FALSE)</f>
        <v>65</v>
      </c>
      <c r="C3066" s="10" t="str">
        <f>VLOOKUP($J3062,ASBVs!$A$2:$AB$411,12,FALSE)</f>
        <v>68</v>
      </c>
      <c r="D3066" s="10" t="str">
        <f>VLOOKUP($J3062,ASBVs!$A$2:$AB$411,14,FALSE)</f>
        <v>67</v>
      </c>
      <c r="E3066" s="10" t="str">
        <f>VLOOKUP($J3062,ASBVs!$A$2:$AB$411,18,FALSE)</f>
        <v>67</v>
      </c>
      <c r="F3066" s="10" t="str">
        <f>VLOOKUP($J3062,ASBVs!$A$2:$AB$411,16,FALSE)</f>
        <v>68</v>
      </c>
      <c r="G3066" s="10" t="str">
        <f>VLOOKUP($J3062,ASBVs!$A$2:$AB$411,20,FALSE)</f>
        <v>60</v>
      </c>
      <c r="H3066" s="10" t="str">
        <f>VLOOKUP($J3062,ASBVs!$A$2:$AB$411,22,FALSE)</f>
        <v>56</v>
      </c>
      <c r="I3066" s="10" t="str">
        <f>VLOOKUP($J3062,ASBVs!$A$2:$AB$411,24,FALSE)</f>
        <v>55</v>
      </c>
      <c r="J3066" s="10" t="str">
        <f>VLOOKUP($J3062,ASBVs!$A$2:$AB$411,26,FALSE)</f>
        <v>57</v>
      </c>
    </row>
    <row r="3067" spans="2:10" ht="13.35" customHeight="1">
      <c r="B3067" s="11" t="s">
        <v>3103</v>
      </c>
      <c r="C3067" s="11" t="s">
        <v>3091</v>
      </c>
      <c r="D3067" s="11" t="s">
        <v>3104</v>
      </c>
      <c r="E3067" s="23" t="s">
        <v>2623</v>
      </c>
      <c r="F3067" s="23"/>
      <c r="G3067" s="24" t="s">
        <v>3105</v>
      </c>
      <c r="H3067" s="25"/>
      <c r="I3067" s="23" t="s">
        <v>3106</v>
      </c>
      <c r="J3067" s="23"/>
    </row>
    <row r="3068" spans="2:10" ht="13.35" customHeight="1">
      <c r="B3068" s="10" t="str">
        <f>VLOOKUP($J3062,ASBVs!$A$2:$AE$411,29,FALSE)</f>
        <v>1</v>
      </c>
      <c r="C3068" s="10" t="str">
        <f>VLOOKUP($J3062,ASBVs!$A$2:$AE$411,30,FALSE)</f>
        <v>2</v>
      </c>
      <c r="D3068" s="10" t="str">
        <f>VLOOKUP($J3062,ASBVs!$A$2:$AE$411,31,FALSE)</f>
        <v>2</v>
      </c>
      <c r="E3068" s="26" t="str">
        <f>VLOOKUP($J3062,ASBVs!$A$2:$B$411,2,FALSE)</f>
        <v xml:space="preserve">Tradie </v>
      </c>
      <c r="F3068" s="26"/>
      <c r="G3068" s="27" t="str">
        <f>VLOOKUP($J3062,ASBVs!$A$2:$AB$411,27,FALSE)</f>
        <v>142.26</v>
      </c>
      <c r="H3068" s="25"/>
      <c r="I3068" s="27" t="str">
        <f>VLOOKUP($J3062,ASBVs!$A$2:$AB$411,28,FALSE)</f>
        <v>144.92</v>
      </c>
      <c r="J3068" s="25"/>
    </row>
    <row r="3069" spans="2:10" ht="13.35" customHeight="1">
      <c r="B3069" s="28" t="s">
        <v>3107</v>
      </c>
      <c r="C3069" s="28"/>
      <c r="D3069" s="28"/>
      <c r="E3069" s="28"/>
      <c r="F3069" s="28"/>
      <c r="G3069" s="28"/>
      <c r="H3069" s="28" t="s">
        <v>3108</v>
      </c>
      <c r="I3069" s="28"/>
      <c r="J3069" s="28"/>
    </row>
    <row r="3071" spans="2:10" ht="13.35" customHeight="1">
      <c r="B3071" s="3" t="s">
        <v>3099</v>
      </c>
      <c r="C3071" s="4"/>
      <c r="D3071" s="4" t="str">
        <f>VLOOKUP($J3071,ASBVs!$A$2:$D$411,4,FALSE)</f>
        <v>221405</v>
      </c>
      <c r="E3071" s="4"/>
      <c r="F3071" s="4" t="str">
        <f>VLOOKUP($J3071,ASBVs!$A$2:$H$411,8,FALSE)</f>
        <v>Twin</v>
      </c>
      <c r="G3071" s="29"/>
      <c r="H3071" s="30"/>
      <c r="I3071" s="5" t="s">
        <v>3100</v>
      </c>
      <c r="J3071" s="6">
        <v>342</v>
      </c>
    </row>
    <row r="3072" spans="2:10" ht="13.35" customHeight="1">
      <c r="B3072" s="7" t="s">
        <v>3101</v>
      </c>
      <c r="C3072" s="19" t="str">
        <f>VLOOKUP($J3071,ASBVs!$A$2:$F$411,6,FALSE)</f>
        <v>210174</v>
      </c>
      <c r="D3072" s="20"/>
      <c r="E3072" s="20"/>
      <c r="F3072" s="7" t="s">
        <v>3102</v>
      </c>
      <c r="G3072" s="21">
        <f>VLOOKUP($J3071,ASBVs!$A$2:$G$411,7,FALSE)</f>
        <v>44735</v>
      </c>
      <c r="H3072" s="21"/>
      <c r="I3072" s="21"/>
      <c r="J3072" s="22"/>
    </row>
    <row r="3073" spans="2:10" ht="13.35" customHeight="1">
      <c r="B3073" s="8" t="s">
        <v>0</v>
      </c>
      <c r="C3073" s="9" t="s">
        <v>6</v>
      </c>
      <c r="D3073" s="9" t="s">
        <v>2667</v>
      </c>
      <c r="E3073" s="9" t="s">
        <v>2</v>
      </c>
      <c r="F3073" s="9" t="s">
        <v>1</v>
      </c>
      <c r="G3073" s="8" t="s">
        <v>3</v>
      </c>
      <c r="H3073" s="8" t="s">
        <v>4</v>
      </c>
      <c r="I3073" s="8" t="s">
        <v>5</v>
      </c>
      <c r="J3073" s="8" t="s">
        <v>7</v>
      </c>
    </row>
    <row r="3074" spans="2:10" ht="13.35" customHeight="1">
      <c r="B3074" s="10" t="str">
        <f>VLOOKUP($J3071,ASBVs!$A$2:$AE$411,9,FALSE)</f>
        <v>0.72</v>
      </c>
      <c r="C3074" s="10" t="str">
        <f>VLOOKUP($J3071,ASBVs!$A$2:$AE$411,11,FALSE)</f>
        <v>10.96</v>
      </c>
      <c r="D3074" s="10" t="str">
        <f>VLOOKUP($J3071,ASBVs!$A$2:$AE$411,13,FALSE)</f>
        <v>15.64</v>
      </c>
      <c r="E3074" s="10" t="str">
        <f>VLOOKUP($J3071,ASBVs!$A$2:$AE$411,17,FALSE)</f>
        <v>-0.90</v>
      </c>
      <c r="F3074" s="10" t="str">
        <f>VLOOKUP($J3071,ASBVs!$A$2:$AE$411,15,FALSE)</f>
        <v>2.15</v>
      </c>
      <c r="G3074" s="10" t="str">
        <f>VLOOKUP($J3071,ASBVs!$A$2:$AE$411,19,FALSE)</f>
        <v>4.59</v>
      </c>
      <c r="H3074" s="10" t="str">
        <f>VLOOKUP($J3071,ASBVs!$A$2:$AE$411,21,FALSE)</f>
        <v>-0.63</v>
      </c>
      <c r="I3074" s="10" t="str">
        <f>VLOOKUP($J3071,ASBVs!$A$2:$AE$411,23,FALSE)</f>
        <v>4.99</v>
      </c>
      <c r="J3074" s="10" t="str">
        <f>VLOOKUP($J3071,ASBVs!$A$2:$AE$411,25,FALSE)</f>
        <v>2.14</v>
      </c>
    </row>
    <row r="3075" spans="2:10" ht="13.35" customHeight="1">
      <c r="B3075" s="10" t="str">
        <f>VLOOKUP($J3071,ASBVs!$A$2:$AB$411,10,FALSE)</f>
        <v>61</v>
      </c>
      <c r="C3075" s="10" t="str">
        <f>VLOOKUP($J3071,ASBVs!$A$2:$AB$411,12,FALSE)</f>
        <v>64</v>
      </c>
      <c r="D3075" s="10" t="str">
        <f>VLOOKUP($J3071,ASBVs!$A$2:$AB$411,14,FALSE)</f>
        <v>61</v>
      </c>
      <c r="E3075" s="10" t="str">
        <f>VLOOKUP($J3071,ASBVs!$A$2:$AB$411,18,FALSE)</f>
        <v>63</v>
      </c>
      <c r="F3075" s="10" t="str">
        <f>VLOOKUP($J3071,ASBVs!$A$2:$AB$411,16,FALSE)</f>
        <v>65</v>
      </c>
      <c r="G3075" s="10" t="str">
        <f>VLOOKUP($J3071,ASBVs!$A$2:$AB$411,20,FALSE)</f>
        <v>56</v>
      </c>
      <c r="H3075" s="10" t="str">
        <f>VLOOKUP($J3071,ASBVs!$A$2:$AB$411,22,FALSE)</f>
        <v>45</v>
      </c>
      <c r="I3075" s="10" t="str">
        <f>VLOOKUP($J3071,ASBVs!$A$2:$AB$411,24,FALSE)</f>
        <v>44</v>
      </c>
      <c r="J3075" s="10" t="str">
        <f>VLOOKUP($J3071,ASBVs!$A$2:$AB$411,26,FALSE)</f>
        <v>49</v>
      </c>
    </row>
    <row r="3076" spans="2:10" ht="13.35" customHeight="1">
      <c r="B3076" s="11" t="s">
        <v>3103</v>
      </c>
      <c r="C3076" s="11" t="s">
        <v>3091</v>
      </c>
      <c r="D3076" s="11" t="s">
        <v>3104</v>
      </c>
      <c r="E3076" s="23" t="s">
        <v>2623</v>
      </c>
      <c r="F3076" s="23"/>
      <c r="G3076" s="24" t="s">
        <v>3105</v>
      </c>
      <c r="H3076" s="25"/>
      <c r="I3076" s="23" t="s">
        <v>3106</v>
      </c>
      <c r="J3076" s="23"/>
    </row>
    <row r="3077" spans="2:10" ht="13.35" customHeight="1">
      <c r="B3077" s="10" t="str">
        <f>VLOOKUP($J3071,ASBVs!$A$2:$AE$411,29,FALSE)</f>
        <v>2</v>
      </c>
      <c r="C3077" s="10" t="str">
        <f>VLOOKUP($J3071,ASBVs!$A$2:$AE$411,30,FALSE)</f>
        <v>3</v>
      </c>
      <c r="D3077" s="10" t="str">
        <f>VLOOKUP($J3071,ASBVs!$A$2:$AE$411,31,FALSE)</f>
        <v>2</v>
      </c>
      <c r="E3077" s="26" t="str">
        <f>VLOOKUP($J3071,ASBVs!$A$2:$B$411,2,FALSE)</f>
        <v xml:space="preserve">Tradie </v>
      </c>
      <c r="F3077" s="26"/>
      <c r="G3077" s="27" t="str">
        <f>VLOOKUP($J3071,ASBVs!$A$2:$AB$411,27,FALSE)</f>
        <v>132.96</v>
      </c>
      <c r="H3077" s="25"/>
      <c r="I3077" s="27" t="str">
        <f>VLOOKUP($J3071,ASBVs!$A$2:$AB$411,28,FALSE)</f>
        <v>140.91</v>
      </c>
      <c r="J3077" s="25"/>
    </row>
    <row r="3078" spans="2:10" ht="13.35" customHeight="1">
      <c r="B3078" s="28" t="s">
        <v>3107</v>
      </c>
      <c r="C3078" s="28"/>
      <c r="D3078" s="28"/>
      <c r="E3078" s="28"/>
      <c r="F3078" s="28"/>
      <c r="G3078" s="28"/>
      <c r="H3078" s="28" t="s">
        <v>3108</v>
      </c>
      <c r="I3078" s="28"/>
      <c r="J3078" s="28"/>
    </row>
    <row r="3080" spans="2:10" ht="13.35" customHeight="1">
      <c r="B3080" s="3" t="s">
        <v>3099</v>
      </c>
      <c r="C3080" s="4"/>
      <c r="D3080" s="4" t="str">
        <f>VLOOKUP($J3080,ASBVs!$A$2:$D$411,4,FALSE)</f>
        <v>220875</v>
      </c>
      <c r="E3080" s="4"/>
      <c r="F3080" s="4" t="str">
        <f>VLOOKUP($J3080,ASBVs!$A$2:$H$411,8,FALSE)</f>
        <v>Twin</v>
      </c>
      <c r="G3080" s="29" t="str">
        <f>VLOOKUP($J3080,ASBVs!$A$2:$AF$411,32,FALSE)</f>
        <v xml:space="preserve"> </v>
      </c>
      <c r="H3080" s="30"/>
      <c r="I3080" s="5" t="s">
        <v>3100</v>
      </c>
      <c r="J3080" s="6">
        <v>343</v>
      </c>
    </row>
    <row r="3081" spans="2:10" ht="13.35" customHeight="1">
      <c r="B3081" s="7" t="s">
        <v>3101</v>
      </c>
      <c r="C3081" s="19" t="str">
        <f>VLOOKUP($J3080,ASBVs!$A$2:$F$411,6,FALSE)</f>
        <v>210174</v>
      </c>
      <c r="D3081" s="20"/>
      <c r="E3081" s="20"/>
      <c r="F3081" s="7" t="s">
        <v>3102</v>
      </c>
      <c r="G3081" s="21">
        <f>VLOOKUP($J3080,ASBVs!$A$2:$G$411,7,FALSE)</f>
        <v>44697</v>
      </c>
      <c r="H3081" s="21"/>
      <c r="I3081" s="21"/>
      <c r="J3081" s="22"/>
    </row>
    <row r="3082" spans="2:10" ht="13.35" customHeight="1">
      <c r="B3082" s="8" t="s">
        <v>0</v>
      </c>
      <c r="C3082" s="9" t="s">
        <v>6</v>
      </c>
      <c r="D3082" s="9" t="s">
        <v>2667</v>
      </c>
      <c r="E3082" s="9" t="s">
        <v>2</v>
      </c>
      <c r="F3082" s="9" t="s">
        <v>1</v>
      </c>
      <c r="G3082" s="8" t="s">
        <v>3</v>
      </c>
      <c r="H3082" s="8" t="s">
        <v>4</v>
      </c>
      <c r="I3082" s="8" t="s">
        <v>5</v>
      </c>
      <c r="J3082" s="8" t="s">
        <v>7</v>
      </c>
    </row>
    <row r="3083" spans="2:10" ht="13.35" customHeight="1">
      <c r="B3083" s="10" t="str">
        <f>VLOOKUP($J3080,ASBVs!$A$2:$AE$411,9,FALSE)</f>
        <v>0.69</v>
      </c>
      <c r="C3083" s="10" t="str">
        <f>VLOOKUP($J3080,ASBVs!$A$2:$AE$411,11,FALSE)</f>
        <v>10.53</v>
      </c>
      <c r="D3083" s="10" t="str">
        <f>VLOOKUP($J3080,ASBVs!$A$2:$AE$411,13,FALSE)</f>
        <v>14.76</v>
      </c>
      <c r="E3083" s="10" t="str">
        <f>VLOOKUP($J3080,ASBVs!$A$2:$AE$411,17,FALSE)</f>
        <v>0.07</v>
      </c>
      <c r="F3083" s="10" t="str">
        <f>VLOOKUP($J3080,ASBVs!$A$2:$AE$411,15,FALSE)</f>
        <v>2.29</v>
      </c>
      <c r="G3083" s="10" t="str">
        <f>VLOOKUP($J3080,ASBVs!$A$2:$AE$411,19,FALSE)</f>
        <v>3.28</v>
      </c>
      <c r="H3083" s="10" t="str">
        <f>VLOOKUP($J3080,ASBVs!$A$2:$AE$411,21,FALSE)</f>
        <v>-0.43</v>
      </c>
      <c r="I3083" s="10" t="str">
        <f>VLOOKUP($J3080,ASBVs!$A$2:$AE$411,23,FALSE)</f>
        <v>4.19</v>
      </c>
      <c r="J3083" s="10" t="str">
        <f>VLOOKUP($J3080,ASBVs!$A$2:$AE$411,25,FALSE)</f>
        <v>2.16</v>
      </c>
    </row>
    <row r="3084" spans="2:10" ht="13.35" customHeight="1">
      <c r="B3084" s="10" t="str">
        <f>VLOOKUP($J3080,ASBVs!$A$2:$AB$411,10,FALSE)</f>
        <v>60</v>
      </c>
      <c r="C3084" s="10" t="str">
        <f>VLOOKUP($J3080,ASBVs!$A$2:$AB$411,12,FALSE)</f>
        <v>65</v>
      </c>
      <c r="D3084" s="10" t="str">
        <f>VLOOKUP($J3080,ASBVs!$A$2:$AB$411,14,FALSE)</f>
        <v>65</v>
      </c>
      <c r="E3084" s="10" t="str">
        <f>VLOOKUP($J3080,ASBVs!$A$2:$AB$411,18,FALSE)</f>
        <v>65</v>
      </c>
      <c r="F3084" s="10" t="str">
        <f>VLOOKUP($J3080,ASBVs!$A$2:$AB$411,16,FALSE)</f>
        <v>68</v>
      </c>
      <c r="G3084" s="10" t="str">
        <f>VLOOKUP($J3080,ASBVs!$A$2:$AB$411,20,FALSE)</f>
        <v>55</v>
      </c>
      <c r="H3084" s="10" t="str">
        <f>VLOOKUP($J3080,ASBVs!$A$2:$AB$411,22,FALSE)</f>
        <v>44</v>
      </c>
      <c r="I3084" s="10" t="str">
        <f>VLOOKUP($J3080,ASBVs!$A$2:$AB$411,24,FALSE)</f>
        <v>43</v>
      </c>
      <c r="J3084" s="10" t="str">
        <f>VLOOKUP($J3080,ASBVs!$A$2:$AB$411,26,FALSE)</f>
        <v>51</v>
      </c>
    </row>
    <row r="3085" spans="2:10" ht="13.35" customHeight="1">
      <c r="B3085" s="11" t="s">
        <v>3103</v>
      </c>
      <c r="C3085" s="11" t="s">
        <v>3091</v>
      </c>
      <c r="D3085" s="11" t="s">
        <v>3104</v>
      </c>
      <c r="E3085" s="23" t="s">
        <v>2623</v>
      </c>
      <c r="F3085" s="23"/>
      <c r="G3085" s="24" t="s">
        <v>3105</v>
      </c>
      <c r="H3085" s="25"/>
      <c r="I3085" s="23" t="s">
        <v>3106</v>
      </c>
      <c r="J3085" s="23"/>
    </row>
    <row r="3086" spans="2:10" ht="13.35" customHeight="1">
      <c r="B3086" s="10" t="str">
        <f>VLOOKUP($J3080,ASBVs!$A$2:$AE$411,29,FALSE)</f>
        <v>1</v>
      </c>
      <c r="C3086" s="10" t="str">
        <f>VLOOKUP($J3080,ASBVs!$A$2:$AE$411,30,FALSE)</f>
        <v>2</v>
      </c>
      <c r="D3086" s="10" t="str">
        <f>VLOOKUP($J3080,ASBVs!$A$2:$AE$411,31,FALSE)</f>
        <v>3</v>
      </c>
      <c r="E3086" s="26" t="str">
        <f>VLOOKUP($J3080,ASBVs!$A$2:$B$411,2,FALSE)</f>
        <v xml:space="preserve">Tradie </v>
      </c>
      <c r="F3086" s="26"/>
      <c r="G3086" s="27" t="str">
        <f>VLOOKUP($J3080,ASBVs!$A$2:$AB$411,27,FALSE)</f>
        <v>131.70</v>
      </c>
      <c r="H3086" s="25"/>
      <c r="I3086" s="27" t="str">
        <f>VLOOKUP($J3080,ASBVs!$A$2:$AB$411,28,FALSE)</f>
        <v>137.41</v>
      </c>
      <c r="J3086" s="25"/>
    </row>
    <row r="3087" spans="2:10" ht="13.35" customHeight="1">
      <c r="B3087" s="28" t="s">
        <v>3107</v>
      </c>
      <c r="C3087" s="28"/>
      <c r="D3087" s="28"/>
      <c r="E3087" s="28"/>
      <c r="F3087" s="28"/>
      <c r="G3087" s="28"/>
      <c r="H3087" s="28" t="s">
        <v>3108</v>
      </c>
      <c r="I3087" s="28"/>
      <c r="J3087" s="28"/>
    </row>
    <row r="3089" spans="2:10" ht="13.35" customHeight="1">
      <c r="B3089" s="3" t="s">
        <v>3099</v>
      </c>
      <c r="C3089" s="4"/>
      <c r="D3089" s="4" t="str">
        <f>VLOOKUP($J3089,ASBVs!$A$2:$D$411,4,FALSE)</f>
        <v>220725</v>
      </c>
      <c r="E3089" s="4"/>
      <c r="F3089" s="4" t="str">
        <f>VLOOKUP($J3089,ASBVs!$A$2:$H$411,8,FALSE)</f>
        <v>Twin</v>
      </c>
      <c r="G3089" s="29" t="str">
        <f>VLOOKUP($J3089,ASBVs!$A$2:$AF$411,32,FALSE)</f>
        <v>«««««</v>
      </c>
      <c r="H3089" s="30"/>
      <c r="I3089" s="5" t="s">
        <v>3100</v>
      </c>
      <c r="J3089" s="6">
        <v>344</v>
      </c>
    </row>
    <row r="3090" spans="2:10" ht="13.35" customHeight="1">
      <c r="B3090" s="7" t="s">
        <v>3101</v>
      </c>
      <c r="C3090" s="19" t="str">
        <f>VLOOKUP($J3089,ASBVs!$A$2:$F$411,6,FALSE)</f>
        <v>210715</v>
      </c>
      <c r="D3090" s="20"/>
      <c r="E3090" s="20"/>
      <c r="F3090" s="7" t="s">
        <v>3102</v>
      </c>
      <c r="G3090" s="21">
        <f>VLOOKUP($J3089,ASBVs!$A$2:$G$411,7,FALSE)</f>
        <v>44685</v>
      </c>
      <c r="H3090" s="21"/>
      <c r="I3090" s="21"/>
      <c r="J3090" s="22"/>
    </row>
    <row r="3091" spans="2:10" ht="13.35" customHeight="1">
      <c r="B3091" s="8" t="s">
        <v>0</v>
      </c>
      <c r="C3091" s="9" t="s">
        <v>6</v>
      </c>
      <c r="D3091" s="9" t="s">
        <v>2667</v>
      </c>
      <c r="E3091" s="9" t="s">
        <v>2</v>
      </c>
      <c r="F3091" s="9" t="s">
        <v>1</v>
      </c>
      <c r="G3091" s="8" t="s">
        <v>3</v>
      </c>
      <c r="H3091" s="8" t="s">
        <v>4</v>
      </c>
      <c r="I3091" s="8" t="s">
        <v>5</v>
      </c>
      <c r="J3091" s="8" t="s">
        <v>7</v>
      </c>
    </row>
    <row r="3092" spans="2:10" ht="13.35" customHeight="1">
      <c r="B3092" s="10" t="str">
        <f>VLOOKUP($J3089,ASBVs!$A$2:$AE$411,9,FALSE)</f>
        <v>0.42</v>
      </c>
      <c r="C3092" s="10" t="str">
        <f>VLOOKUP($J3089,ASBVs!$A$2:$AE$411,11,FALSE)</f>
        <v>8.07</v>
      </c>
      <c r="D3092" s="10" t="str">
        <f>VLOOKUP($J3089,ASBVs!$A$2:$AE$411,13,FALSE)</f>
        <v>11.39</v>
      </c>
      <c r="E3092" s="10" t="str">
        <f>VLOOKUP($J3089,ASBVs!$A$2:$AE$411,17,FALSE)</f>
        <v>0.48</v>
      </c>
      <c r="F3092" s="10" t="str">
        <f>VLOOKUP($J3089,ASBVs!$A$2:$AE$411,15,FALSE)</f>
        <v>4.05</v>
      </c>
      <c r="G3092" s="10" t="str">
        <f>VLOOKUP($J3089,ASBVs!$A$2:$AE$411,19,FALSE)</f>
        <v>2.82</v>
      </c>
      <c r="H3092" s="10" t="str">
        <f>VLOOKUP($J3089,ASBVs!$A$2:$AE$411,21,FALSE)</f>
        <v>-0.08</v>
      </c>
      <c r="I3092" s="10" t="str">
        <f>VLOOKUP($J3089,ASBVs!$A$2:$AE$411,23,FALSE)</f>
        <v>0.12</v>
      </c>
      <c r="J3092" s="10" t="str">
        <f>VLOOKUP($J3089,ASBVs!$A$2:$AE$411,25,FALSE)</f>
        <v>2.62</v>
      </c>
    </row>
    <row r="3093" spans="2:10" ht="13.35" customHeight="1">
      <c r="B3093" s="10" t="str">
        <f>VLOOKUP($J3089,ASBVs!$A$2:$AB$411,10,FALSE)</f>
        <v>60</v>
      </c>
      <c r="C3093" s="10" t="str">
        <f>VLOOKUP($J3089,ASBVs!$A$2:$AB$411,12,FALSE)</f>
        <v>65</v>
      </c>
      <c r="D3093" s="10" t="str">
        <f>VLOOKUP($J3089,ASBVs!$A$2:$AB$411,14,FALSE)</f>
        <v>65</v>
      </c>
      <c r="E3093" s="10" t="str">
        <f>VLOOKUP($J3089,ASBVs!$A$2:$AB$411,18,FALSE)</f>
        <v>66</v>
      </c>
      <c r="F3093" s="10" t="str">
        <f>VLOOKUP($J3089,ASBVs!$A$2:$AB$411,16,FALSE)</f>
        <v>68</v>
      </c>
      <c r="G3093" s="10" t="str">
        <f>VLOOKUP($J3089,ASBVs!$A$2:$AB$411,20,FALSE)</f>
        <v>56</v>
      </c>
      <c r="H3093" s="10" t="str">
        <f>VLOOKUP($J3089,ASBVs!$A$2:$AB$411,22,FALSE)</f>
        <v>47</v>
      </c>
      <c r="I3093" s="10" t="str">
        <f>VLOOKUP($J3089,ASBVs!$A$2:$AB$411,24,FALSE)</f>
        <v>46</v>
      </c>
      <c r="J3093" s="10" t="str">
        <f>VLOOKUP($J3089,ASBVs!$A$2:$AB$411,26,FALSE)</f>
        <v>52</v>
      </c>
    </row>
    <row r="3094" spans="2:10" ht="13.35" customHeight="1">
      <c r="B3094" s="11" t="s">
        <v>3103</v>
      </c>
      <c r="C3094" s="11" t="s">
        <v>3091</v>
      </c>
      <c r="D3094" s="11" t="s">
        <v>3104</v>
      </c>
      <c r="E3094" s="23" t="s">
        <v>2623</v>
      </c>
      <c r="F3094" s="23"/>
      <c r="G3094" s="24" t="s">
        <v>3105</v>
      </c>
      <c r="H3094" s="25"/>
      <c r="I3094" s="23" t="s">
        <v>3106</v>
      </c>
      <c r="J3094" s="23"/>
    </row>
    <row r="3095" spans="2:10" ht="13.35" customHeight="1">
      <c r="B3095" s="10" t="str">
        <f>VLOOKUP($J3089,ASBVs!$A$2:$AE$411,29,FALSE)</f>
        <v>2</v>
      </c>
      <c r="C3095" s="10" t="str">
        <f>VLOOKUP($J3089,ASBVs!$A$2:$AE$411,30,FALSE)</f>
        <v>2</v>
      </c>
      <c r="D3095" s="10" t="str">
        <f>VLOOKUP($J3089,ASBVs!$A$2:$AE$411,31,FALSE)</f>
        <v>2</v>
      </c>
      <c r="E3095" s="26" t="str">
        <f>VLOOKUP($J3089,ASBVs!$A$2:$B$411,2,FALSE)</f>
        <v xml:space="preserve">Tradie </v>
      </c>
      <c r="F3095" s="26"/>
      <c r="G3095" s="27" t="str">
        <f>VLOOKUP($J3089,ASBVs!$A$2:$AB$411,27,FALSE)</f>
        <v>142.93</v>
      </c>
      <c r="H3095" s="25"/>
      <c r="I3095" s="27" t="str">
        <f>VLOOKUP($J3089,ASBVs!$A$2:$AB$411,28,FALSE)</f>
        <v>144.47</v>
      </c>
      <c r="J3095" s="25"/>
    </row>
    <row r="3096" spans="2:10" ht="13.35" customHeight="1">
      <c r="B3096" s="28" t="s">
        <v>3107</v>
      </c>
      <c r="C3096" s="28"/>
      <c r="D3096" s="28"/>
      <c r="E3096" s="28"/>
      <c r="F3096" s="28"/>
      <c r="G3096" s="28"/>
      <c r="H3096" s="28" t="s">
        <v>3108</v>
      </c>
      <c r="I3096" s="28"/>
      <c r="J3096" s="28"/>
    </row>
    <row r="3098" spans="2:10" ht="13.35" customHeight="1">
      <c r="B3098" s="3" t="s">
        <v>3099</v>
      </c>
      <c r="C3098" s="4"/>
      <c r="D3098" s="4" t="str">
        <f>VLOOKUP($J3098,ASBVs!$A$2:$D$411,4,FALSE)</f>
        <v>220284</v>
      </c>
      <c r="E3098" s="4"/>
      <c r="F3098" s="4" t="str">
        <f>VLOOKUP($J3098,ASBVs!$A$2:$H$411,8,FALSE)</f>
        <v>Twin</v>
      </c>
      <c r="G3098" s="29"/>
      <c r="H3098" s="30"/>
      <c r="I3098" s="5" t="s">
        <v>3100</v>
      </c>
      <c r="J3098" s="6">
        <v>345</v>
      </c>
    </row>
    <row r="3099" spans="2:10" ht="13.35" customHeight="1">
      <c r="B3099" s="7" t="s">
        <v>3101</v>
      </c>
      <c r="C3099" s="19" t="str">
        <f>VLOOKUP($J3098,ASBVs!$A$2:$F$411,6,FALSE)</f>
        <v>201704</v>
      </c>
      <c r="D3099" s="20"/>
      <c r="E3099" s="20"/>
      <c r="F3099" s="7" t="s">
        <v>3102</v>
      </c>
      <c r="G3099" s="21">
        <f>VLOOKUP($J3098,ASBVs!$A$2:$G$411,7,FALSE)</f>
        <v>44682</v>
      </c>
      <c r="H3099" s="21"/>
      <c r="I3099" s="21"/>
      <c r="J3099" s="22"/>
    </row>
    <row r="3100" spans="2:10" ht="13.35" customHeight="1">
      <c r="B3100" s="8" t="s">
        <v>0</v>
      </c>
      <c r="C3100" s="9" t="s">
        <v>6</v>
      </c>
      <c r="D3100" s="9" t="s">
        <v>2667</v>
      </c>
      <c r="E3100" s="9" t="s">
        <v>2</v>
      </c>
      <c r="F3100" s="9" t="s">
        <v>1</v>
      </c>
      <c r="G3100" s="8" t="s">
        <v>3</v>
      </c>
      <c r="H3100" s="8" t="s">
        <v>4</v>
      </c>
      <c r="I3100" s="8" t="s">
        <v>5</v>
      </c>
      <c r="J3100" s="8" t="s">
        <v>7</v>
      </c>
    </row>
    <row r="3101" spans="2:10" ht="13.35" customHeight="1">
      <c r="B3101" s="10" t="str">
        <f>VLOOKUP($J3098,ASBVs!$A$2:$AE$411,9,FALSE)</f>
        <v>0.57</v>
      </c>
      <c r="C3101" s="10" t="str">
        <f>VLOOKUP($J3098,ASBVs!$A$2:$AE$411,11,FALSE)</f>
        <v>9.54</v>
      </c>
      <c r="D3101" s="10" t="str">
        <f>VLOOKUP($J3098,ASBVs!$A$2:$AE$411,13,FALSE)</f>
        <v>13.89</v>
      </c>
      <c r="E3101" s="10" t="str">
        <f>VLOOKUP($J3098,ASBVs!$A$2:$AE$411,17,FALSE)</f>
        <v>-0.94</v>
      </c>
      <c r="F3101" s="10" t="str">
        <f>VLOOKUP($J3098,ASBVs!$A$2:$AE$411,15,FALSE)</f>
        <v>2.01</v>
      </c>
      <c r="G3101" s="10" t="str">
        <f>VLOOKUP($J3098,ASBVs!$A$2:$AE$411,19,FALSE)</f>
        <v>3.89</v>
      </c>
      <c r="H3101" s="10" t="str">
        <f>VLOOKUP($J3098,ASBVs!$A$2:$AE$411,21,FALSE)</f>
        <v>-0.53</v>
      </c>
      <c r="I3101" s="10" t="str">
        <f>VLOOKUP($J3098,ASBVs!$A$2:$AE$411,23,FALSE)</f>
        <v>2.91</v>
      </c>
      <c r="J3101" s="10" t="str">
        <f>VLOOKUP($J3098,ASBVs!$A$2:$AE$411,25,FALSE)</f>
        <v>1.83</v>
      </c>
    </row>
    <row r="3102" spans="2:10" ht="13.35" customHeight="1">
      <c r="B3102" s="10" t="str">
        <f>VLOOKUP($J3098,ASBVs!$A$2:$AB$411,10,FALSE)</f>
        <v>63</v>
      </c>
      <c r="C3102" s="10" t="str">
        <f>VLOOKUP($J3098,ASBVs!$A$2:$AB$411,12,FALSE)</f>
        <v>66</v>
      </c>
      <c r="D3102" s="10" t="str">
        <f>VLOOKUP($J3098,ASBVs!$A$2:$AB$411,14,FALSE)</f>
        <v>66</v>
      </c>
      <c r="E3102" s="10" t="str">
        <f>VLOOKUP($J3098,ASBVs!$A$2:$AB$411,18,FALSE)</f>
        <v>67</v>
      </c>
      <c r="F3102" s="10" t="str">
        <f>VLOOKUP($J3098,ASBVs!$A$2:$AB$411,16,FALSE)</f>
        <v>69</v>
      </c>
      <c r="G3102" s="10" t="str">
        <f>VLOOKUP($J3098,ASBVs!$A$2:$AB$411,20,FALSE)</f>
        <v>56</v>
      </c>
      <c r="H3102" s="10" t="str">
        <f>VLOOKUP($J3098,ASBVs!$A$2:$AB$411,22,FALSE)</f>
        <v>42</v>
      </c>
      <c r="I3102" s="10" t="str">
        <f>VLOOKUP($J3098,ASBVs!$A$2:$AB$411,24,FALSE)</f>
        <v>42</v>
      </c>
      <c r="J3102" s="10" t="str">
        <f>VLOOKUP($J3098,ASBVs!$A$2:$AB$411,26,FALSE)</f>
        <v>51</v>
      </c>
    </row>
    <row r="3103" spans="2:10" ht="13.35" customHeight="1">
      <c r="B3103" s="11" t="s">
        <v>3103</v>
      </c>
      <c r="C3103" s="11" t="s">
        <v>3091</v>
      </c>
      <c r="D3103" s="11" t="s">
        <v>3104</v>
      </c>
      <c r="E3103" s="23" t="s">
        <v>2623</v>
      </c>
      <c r="F3103" s="23"/>
      <c r="G3103" s="24" t="s">
        <v>3105</v>
      </c>
      <c r="H3103" s="25"/>
      <c r="I3103" s="23" t="s">
        <v>3106</v>
      </c>
      <c r="J3103" s="23"/>
    </row>
    <row r="3104" spans="2:10" ht="13.35" customHeight="1">
      <c r="B3104" s="10" t="str">
        <f>VLOOKUP($J3098,ASBVs!$A$2:$AE$411,29,FALSE)</f>
        <v>2</v>
      </c>
      <c r="C3104" s="10" t="str">
        <f>VLOOKUP($J3098,ASBVs!$A$2:$AE$411,30,FALSE)</f>
        <v>1</v>
      </c>
      <c r="D3104" s="10" t="str">
        <f>VLOOKUP($J3098,ASBVs!$A$2:$AE$411,31,FALSE)</f>
        <v>2</v>
      </c>
      <c r="E3104" s="26" t="str">
        <f>VLOOKUP($J3098,ASBVs!$A$2:$B$411,2,FALSE)</f>
        <v xml:space="preserve">Tradie </v>
      </c>
      <c r="F3104" s="26"/>
      <c r="G3104" s="27" t="str">
        <f>VLOOKUP($J3098,ASBVs!$A$2:$AB$411,27,FALSE)</f>
        <v>131.82</v>
      </c>
      <c r="H3104" s="25"/>
      <c r="I3104" s="27" t="str">
        <f>VLOOKUP($J3098,ASBVs!$A$2:$AB$411,28,FALSE)</f>
        <v>138.49</v>
      </c>
      <c r="J3104" s="25"/>
    </row>
    <row r="3105" spans="2:10" ht="13.35" customHeight="1">
      <c r="B3105" s="28" t="s">
        <v>3107</v>
      </c>
      <c r="C3105" s="28"/>
      <c r="D3105" s="28"/>
      <c r="E3105" s="28"/>
      <c r="F3105" s="28"/>
      <c r="G3105" s="28"/>
      <c r="H3105" s="28" t="s">
        <v>3108</v>
      </c>
      <c r="I3105" s="28"/>
      <c r="J3105" s="28"/>
    </row>
    <row r="3107" spans="2:10" ht="13.35" customHeight="1">
      <c r="B3107" s="3" t="s">
        <v>3099</v>
      </c>
      <c r="C3107" s="4"/>
      <c r="D3107" s="4" t="str">
        <f>VLOOKUP($J3107,ASBVs!$A$2:$D$411,4,FALSE)</f>
        <v>220867</v>
      </c>
      <c r="E3107" s="4"/>
      <c r="F3107" s="4" t="str">
        <f>VLOOKUP($J3107,ASBVs!$A$2:$H$411,8,FALSE)</f>
        <v>Twin</v>
      </c>
      <c r="G3107" s="29"/>
      <c r="H3107" s="30"/>
      <c r="I3107" s="5" t="s">
        <v>3100</v>
      </c>
      <c r="J3107" s="6">
        <v>346</v>
      </c>
    </row>
    <row r="3108" spans="2:10" ht="13.35" customHeight="1">
      <c r="B3108" s="7" t="s">
        <v>3101</v>
      </c>
      <c r="C3108" s="19" t="str">
        <f>VLOOKUP($J3107,ASBVs!$A$2:$F$411,6,FALSE)</f>
        <v>201704</v>
      </c>
      <c r="D3108" s="20"/>
      <c r="E3108" s="20"/>
      <c r="F3108" s="7" t="s">
        <v>3102</v>
      </c>
      <c r="G3108" s="21">
        <f>VLOOKUP($J3107,ASBVs!$A$2:$G$411,7,FALSE)</f>
        <v>44697</v>
      </c>
      <c r="H3108" s="21"/>
      <c r="I3108" s="21"/>
      <c r="J3108" s="22"/>
    </row>
    <row r="3109" spans="2:10" ht="13.35" customHeight="1">
      <c r="B3109" s="8" t="s">
        <v>0</v>
      </c>
      <c r="C3109" s="9" t="s">
        <v>6</v>
      </c>
      <c r="D3109" s="9" t="s">
        <v>2667</v>
      </c>
      <c r="E3109" s="9" t="s">
        <v>2</v>
      </c>
      <c r="F3109" s="9" t="s">
        <v>1</v>
      </c>
      <c r="G3109" s="8" t="s">
        <v>3</v>
      </c>
      <c r="H3109" s="8" t="s">
        <v>4</v>
      </c>
      <c r="I3109" s="8" t="s">
        <v>5</v>
      </c>
      <c r="J3109" s="8" t="s">
        <v>7</v>
      </c>
    </row>
    <row r="3110" spans="2:10" ht="13.35" customHeight="1">
      <c r="B3110" s="10" t="str">
        <f>VLOOKUP($J3107,ASBVs!$A$2:$AE$411,9,FALSE)</f>
        <v>0.36</v>
      </c>
      <c r="C3110" s="10" t="str">
        <f>VLOOKUP($J3107,ASBVs!$A$2:$AE$411,11,FALSE)</f>
        <v>8.87</v>
      </c>
      <c r="D3110" s="10" t="str">
        <f>VLOOKUP($J3107,ASBVs!$A$2:$AE$411,13,FALSE)</f>
        <v>12.94</v>
      </c>
      <c r="E3110" s="10" t="str">
        <f>VLOOKUP($J3107,ASBVs!$A$2:$AE$411,17,FALSE)</f>
        <v>-0.14</v>
      </c>
      <c r="F3110" s="10" t="str">
        <f>VLOOKUP($J3107,ASBVs!$A$2:$AE$411,15,FALSE)</f>
        <v>3.52</v>
      </c>
      <c r="G3110" s="10" t="str">
        <f>VLOOKUP($J3107,ASBVs!$A$2:$AE$411,19,FALSE)</f>
        <v>3.72</v>
      </c>
      <c r="H3110" s="10" t="str">
        <f>VLOOKUP($J3107,ASBVs!$A$2:$AE$411,21,FALSE)</f>
        <v>-0.48</v>
      </c>
      <c r="I3110" s="10" t="str">
        <f>VLOOKUP($J3107,ASBVs!$A$2:$AE$411,23,FALSE)</f>
        <v>1.62</v>
      </c>
      <c r="J3110" s="10" t="str">
        <f>VLOOKUP($J3107,ASBVs!$A$2:$AE$411,25,FALSE)</f>
        <v>2.46</v>
      </c>
    </row>
    <row r="3111" spans="2:10" ht="13.35" customHeight="1">
      <c r="B3111" s="10" t="str">
        <f>VLOOKUP($J3107,ASBVs!$A$2:$AB$411,10,FALSE)</f>
        <v>63</v>
      </c>
      <c r="C3111" s="10" t="str">
        <f>VLOOKUP($J3107,ASBVs!$A$2:$AB$411,12,FALSE)</f>
        <v>65</v>
      </c>
      <c r="D3111" s="10" t="str">
        <f>VLOOKUP($J3107,ASBVs!$A$2:$AB$411,14,FALSE)</f>
        <v>63</v>
      </c>
      <c r="E3111" s="10" t="str">
        <f>VLOOKUP($J3107,ASBVs!$A$2:$AB$411,18,FALSE)</f>
        <v>65</v>
      </c>
      <c r="F3111" s="10" t="str">
        <f>VLOOKUP($J3107,ASBVs!$A$2:$AB$411,16,FALSE)</f>
        <v>67</v>
      </c>
      <c r="G3111" s="10" t="str">
        <f>VLOOKUP($J3107,ASBVs!$A$2:$AB$411,20,FALSE)</f>
        <v>57</v>
      </c>
      <c r="H3111" s="10" t="str">
        <f>VLOOKUP($J3107,ASBVs!$A$2:$AB$411,22,FALSE)</f>
        <v>45</v>
      </c>
      <c r="I3111" s="10" t="str">
        <f>VLOOKUP($J3107,ASBVs!$A$2:$AB$411,24,FALSE)</f>
        <v>44</v>
      </c>
      <c r="J3111" s="10" t="str">
        <f>VLOOKUP($J3107,ASBVs!$A$2:$AB$411,26,FALSE)</f>
        <v>50</v>
      </c>
    </row>
    <row r="3112" spans="2:10" ht="13.35" customHeight="1">
      <c r="B3112" s="11" t="s">
        <v>3103</v>
      </c>
      <c r="C3112" s="11" t="s">
        <v>3091</v>
      </c>
      <c r="D3112" s="11" t="s">
        <v>3104</v>
      </c>
      <c r="E3112" s="23" t="s">
        <v>2623</v>
      </c>
      <c r="F3112" s="23"/>
      <c r="G3112" s="24" t="s">
        <v>3105</v>
      </c>
      <c r="H3112" s="25"/>
      <c r="I3112" s="23" t="s">
        <v>3106</v>
      </c>
      <c r="J3112" s="23"/>
    </row>
    <row r="3113" spans="2:10" ht="13.35" customHeight="1">
      <c r="B3113" s="10" t="str">
        <f>VLOOKUP($J3107,ASBVs!$A$2:$AE$411,29,FALSE)</f>
        <v>2</v>
      </c>
      <c r="C3113" s="10" t="str">
        <f>VLOOKUP($J3107,ASBVs!$A$2:$AE$411,30,FALSE)</f>
        <v>2</v>
      </c>
      <c r="D3113" s="10" t="str">
        <f>VLOOKUP($J3107,ASBVs!$A$2:$AE$411,31,FALSE)</f>
        <v>2</v>
      </c>
      <c r="E3113" s="26" t="str">
        <f>VLOOKUP($J3107,ASBVs!$A$2:$B$411,2,FALSE)</f>
        <v xml:space="preserve">Tradie </v>
      </c>
      <c r="F3113" s="26"/>
      <c r="G3113" s="27" t="str">
        <f>VLOOKUP($J3107,ASBVs!$A$2:$AB$411,27,FALSE)</f>
        <v>141.43</v>
      </c>
      <c r="H3113" s="25"/>
      <c r="I3113" s="27" t="str">
        <f>VLOOKUP($J3107,ASBVs!$A$2:$AB$411,28,FALSE)</f>
        <v>147.52</v>
      </c>
      <c r="J3113" s="25"/>
    </row>
    <row r="3114" spans="2:10" ht="13.35" customHeight="1">
      <c r="B3114" s="28" t="s">
        <v>3107</v>
      </c>
      <c r="C3114" s="28"/>
      <c r="D3114" s="28"/>
      <c r="E3114" s="28"/>
      <c r="F3114" s="28"/>
      <c r="G3114" s="28"/>
      <c r="H3114" s="28" t="s">
        <v>3108</v>
      </c>
      <c r="I3114" s="28"/>
      <c r="J3114" s="28"/>
    </row>
    <row r="3116" spans="2:10" ht="13.35" customHeight="1">
      <c r="B3116" s="3" t="s">
        <v>3099</v>
      </c>
      <c r="C3116" s="4"/>
      <c r="D3116" s="4" t="str">
        <f>VLOOKUP($J3116,ASBVs!$A$2:$D$411,4,FALSE)</f>
        <v>221378</v>
      </c>
      <c r="E3116" s="4"/>
      <c r="F3116" s="4" t="str">
        <f>VLOOKUP($J3116,ASBVs!$A$2:$H$411,8,FALSE)</f>
        <v>Twin</v>
      </c>
      <c r="G3116" s="29" t="str">
        <f>VLOOKUP($J3116,ASBVs!$A$2:$AF$411,32,FALSE)</f>
        <v xml:space="preserve"> </v>
      </c>
      <c r="H3116" s="30"/>
      <c r="I3116" s="5" t="s">
        <v>3100</v>
      </c>
      <c r="J3116" s="6">
        <v>347</v>
      </c>
    </row>
    <row r="3117" spans="2:10" ht="13.35" customHeight="1">
      <c r="B3117" s="7" t="s">
        <v>3101</v>
      </c>
      <c r="C3117" s="19" t="str">
        <f>VLOOKUP($J3116,ASBVs!$A$2:$F$411,6,FALSE)</f>
        <v>211273</v>
      </c>
      <c r="D3117" s="20"/>
      <c r="E3117" s="20"/>
      <c r="F3117" s="7" t="s">
        <v>3102</v>
      </c>
      <c r="G3117" s="21">
        <f>VLOOKUP($J3116,ASBVs!$A$2:$G$411,7,FALSE)</f>
        <v>44734</v>
      </c>
      <c r="H3117" s="21"/>
      <c r="I3117" s="21"/>
      <c r="J3117" s="22"/>
    </row>
    <row r="3118" spans="2:10" ht="13.35" customHeight="1">
      <c r="B3118" s="8" t="s">
        <v>0</v>
      </c>
      <c r="C3118" s="9" t="s">
        <v>6</v>
      </c>
      <c r="D3118" s="9" t="s">
        <v>2667</v>
      </c>
      <c r="E3118" s="9" t="s">
        <v>2</v>
      </c>
      <c r="F3118" s="9" t="s">
        <v>1</v>
      </c>
      <c r="G3118" s="8" t="s">
        <v>3</v>
      </c>
      <c r="H3118" s="8" t="s">
        <v>4</v>
      </c>
      <c r="I3118" s="8" t="s">
        <v>5</v>
      </c>
      <c r="J3118" s="8" t="s">
        <v>7</v>
      </c>
    </row>
    <row r="3119" spans="2:10" ht="13.35" customHeight="1">
      <c r="B3119" s="10" t="str">
        <f>VLOOKUP($J3116,ASBVs!$A$2:$AE$411,9,FALSE)</f>
        <v>0.46</v>
      </c>
      <c r="C3119" s="10" t="str">
        <f>VLOOKUP($J3116,ASBVs!$A$2:$AE$411,11,FALSE)</f>
        <v>11.14</v>
      </c>
      <c r="D3119" s="10" t="str">
        <f>VLOOKUP($J3116,ASBVs!$A$2:$AE$411,13,FALSE)</f>
        <v>15.91</v>
      </c>
      <c r="E3119" s="10" t="str">
        <f>VLOOKUP($J3116,ASBVs!$A$2:$AE$411,17,FALSE)</f>
        <v>-0.20</v>
      </c>
      <c r="F3119" s="10" t="str">
        <f>VLOOKUP($J3116,ASBVs!$A$2:$AE$411,15,FALSE)</f>
        <v>1.61</v>
      </c>
      <c r="G3119" s="10" t="str">
        <f>VLOOKUP($J3116,ASBVs!$A$2:$AE$411,19,FALSE)</f>
        <v>3.05</v>
      </c>
      <c r="H3119" s="10" t="str">
        <f>VLOOKUP($J3116,ASBVs!$A$2:$AE$411,21,FALSE)</f>
        <v>-0.41</v>
      </c>
      <c r="I3119" s="10" t="str">
        <f>VLOOKUP($J3116,ASBVs!$A$2:$AE$411,23,FALSE)</f>
        <v>2.76</v>
      </c>
      <c r="J3119" s="10" t="str">
        <f>VLOOKUP($J3116,ASBVs!$A$2:$AE$411,25,FALSE)</f>
        <v>2.34</v>
      </c>
    </row>
    <row r="3120" spans="2:10" ht="13.35" customHeight="1">
      <c r="B3120" s="10" t="str">
        <f>VLOOKUP($J3116,ASBVs!$A$2:$AB$411,10,FALSE)</f>
        <v>58</v>
      </c>
      <c r="C3120" s="10" t="str">
        <f>VLOOKUP($J3116,ASBVs!$A$2:$AB$411,12,FALSE)</f>
        <v>61</v>
      </c>
      <c r="D3120" s="10" t="str">
        <f>VLOOKUP($J3116,ASBVs!$A$2:$AB$411,14,FALSE)</f>
        <v>58</v>
      </c>
      <c r="E3120" s="10" t="str">
        <f>VLOOKUP($J3116,ASBVs!$A$2:$AB$411,18,FALSE)</f>
        <v>61</v>
      </c>
      <c r="F3120" s="10" t="str">
        <f>VLOOKUP($J3116,ASBVs!$A$2:$AB$411,16,FALSE)</f>
        <v>63</v>
      </c>
      <c r="G3120" s="10" t="str">
        <f>VLOOKUP($J3116,ASBVs!$A$2:$AB$411,20,FALSE)</f>
        <v>54</v>
      </c>
      <c r="H3120" s="10" t="str">
        <f>VLOOKUP($J3116,ASBVs!$A$2:$AB$411,22,FALSE)</f>
        <v>44</v>
      </c>
      <c r="I3120" s="10" t="str">
        <f>VLOOKUP($J3116,ASBVs!$A$2:$AB$411,24,FALSE)</f>
        <v>44</v>
      </c>
      <c r="J3120" s="10" t="str">
        <f>VLOOKUP($J3116,ASBVs!$A$2:$AB$411,26,FALSE)</f>
        <v>47</v>
      </c>
    </row>
    <row r="3121" spans="2:10" ht="13.35" customHeight="1">
      <c r="B3121" s="11" t="s">
        <v>3103</v>
      </c>
      <c r="C3121" s="11" t="s">
        <v>3091</v>
      </c>
      <c r="D3121" s="11" t="s">
        <v>3104</v>
      </c>
      <c r="E3121" s="23" t="s">
        <v>2623</v>
      </c>
      <c r="F3121" s="23"/>
      <c r="G3121" s="24" t="s">
        <v>3105</v>
      </c>
      <c r="H3121" s="25"/>
      <c r="I3121" s="23" t="s">
        <v>3106</v>
      </c>
      <c r="J3121" s="23"/>
    </row>
    <row r="3122" spans="2:10" ht="13.35" customHeight="1">
      <c r="B3122" s="10" t="str">
        <f>VLOOKUP($J3116,ASBVs!$A$2:$AE$411,29,FALSE)</f>
        <v>2</v>
      </c>
      <c r="C3122" s="10" t="str">
        <f>VLOOKUP($J3116,ASBVs!$A$2:$AE$411,30,FALSE)</f>
        <v>2</v>
      </c>
      <c r="D3122" s="10" t="str">
        <f>VLOOKUP($J3116,ASBVs!$A$2:$AE$411,31,FALSE)</f>
        <v>2</v>
      </c>
      <c r="E3122" s="26" t="str">
        <f>VLOOKUP($J3116,ASBVs!$A$2:$B$411,2,FALSE)</f>
        <v xml:space="preserve">Tradie </v>
      </c>
      <c r="F3122" s="26"/>
      <c r="G3122" s="27" t="str">
        <f>VLOOKUP($J3116,ASBVs!$A$2:$AB$411,27,FALSE)</f>
        <v>136.43</v>
      </c>
      <c r="H3122" s="25"/>
      <c r="I3122" s="27" t="str">
        <f>VLOOKUP($J3116,ASBVs!$A$2:$AB$411,28,FALSE)</f>
        <v>141.99</v>
      </c>
      <c r="J3122" s="25"/>
    </row>
    <row r="3123" spans="2:10" ht="13.35" customHeight="1">
      <c r="B3123" s="28" t="s">
        <v>3107</v>
      </c>
      <c r="C3123" s="28"/>
      <c r="D3123" s="28"/>
      <c r="E3123" s="28"/>
      <c r="F3123" s="28"/>
      <c r="G3123" s="28"/>
      <c r="H3123" s="28" t="s">
        <v>3108</v>
      </c>
      <c r="I3123" s="28"/>
      <c r="J3123" s="28"/>
    </row>
    <row r="3125" spans="2:10" ht="13.35" customHeight="1">
      <c r="B3125" s="3" t="s">
        <v>3099</v>
      </c>
      <c r="C3125" s="4"/>
      <c r="D3125" s="4" t="str">
        <f>VLOOKUP($J3125,ASBVs!$A$2:$D$411,4,FALSE)</f>
        <v>220238</v>
      </c>
      <c r="E3125" s="4"/>
      <c r="F3125" s="4" t="str">
        <f>VLOOKUP($J3125,ASBVs!$A$2:$H$411,8,FALSE)</f>
        <v>Twin</v>
      </c>
      <c r="G3125" s="29" t="str">
        <f>VLOOKUP($J3125,ASBVs!$A$2:$AF$411,32,FALSE)</f>
        <v>«««««</v>
      </c>
      <c r="H3125" s="30"/>
      <c r="I3125" s="5" t="s">
        <v>3100</v>
      </c>
      <c r="J3125" s="6">
        <v>348</v>
      </c>
    </row>
    <row r="3126" spans="2:10" ht="13.35" customHeight="1">
      <c r="B3126" s="7" t="s">
        <v>3101</v>
      </c>
      <c r="C3126" s="19" t="str">
        <f>VLOOKUP($J3125,ASBVs!$A$2:$F$411,6,FALSE)</f>
        <v>200242</v>
      </c>
      <c r="D3126" s="20"/>
      <c r="E3126" s="20"/>
      <c r="F3126" s="7" t="s">
        <v>3102</v>
      </c>
      <c r="G3126" s="21">
        <f>VLOOKUP($J3125,ASBVs!$A$2:$G$411,7,FALSE)</f>
        <v>44681</v>
      </c>
      <c r="H3126" s="21"/>
      <c r="I3126" s="21"/>
      <c r="J3126" s="22"/>
    </row>
    <row r="3127" spans="2:10" ht="13.35" customHeight="1">
      <c r="B3127" s="8" t="s">
        <v>0</v>
      </c>
      <c r="C3127" s="9" t="s">
        <v>6</v>
      </c>
      <c r="D3127" s="9" t="s">
        <v>2667</v>
      </c>
      <c r="E3127" s="9" t="s">
        <v>2</v>
      </c>
      <c r="F3127" s="9" t="s">
        <v>1</v>
      </c>
      <c r="G3127" s="8" t="s">
        <v>3</v>
      </c>
      <c r="H3127" s="8" t="s">
        <v>4</v>
      </c>
      <c r="I3127" s="8" t="s">
        <v>5</v>
      </c>
      <c r="J3127" s="8" t="s">
        <v>7</v>
      </c>
    </row>
    <row r="3128" spans="2:10" ht="13.35" customHeight="1">
      <c r="B3128" s="10" t="str">
        <f>VLOOKUP($J3125,ASBVs!$A$2:$AE$411,9,FALSE)</f>
        <v>0.53</v>
      </c>
      <c r="C3128" s="10" t="str">
        <f>VLOOKUP($J3125,ASBVs!$A$2:$AE$411,11,FALSE)</f>
        <v>10.43</v>
      </c>
      <c r="D3128" s="10" t="str">
        <f>VLOOKUP($J3125,ASBVs!$A$2:$AE$411,13,FALSE)</f>
        <v>14.40</v>
      </c>
      <c r="E3128" s="10" t="str">
        <f>VLOOKUP($J3125,ASBVs!$A$2:$AE$411,17,FALSE)</f>
        <v>0.26</v>
      </c>
      <c r="F3128" s="10" t="str">
        <f>VLOOKUP($J3125,ASBVs!$A$2:$AE$411,15,FALSE)</f>
        <v>2.12</v>
      </c>
      <c r="G3128" s="10" t="str">
        <f>VLOOKUP($J3125,ASBVs!$A$2:$AE$411,19,FALSE)</f>
        <v>2.12</v>
      </c>
      <c r="H3128" s="10" t="str">
        <f>VLOOKUP($J3125,ASBVs!$A$2:$AE$411,21,FALSE)</f>
        <v>-0.20</v>
      </c>
      <c r="I3128" s="10" t="str">
        <f>VLOOKUP($J3125,ASBVs!$A$2:$AE$411,23,FALSE)</f>
        <v>2.35</v>
      </c>
      <c r="J3128" s="10" t="str">
        <f>VLOOKUP($J3125,ASBVs!$A$2:$AE$411,25,FALSE)</f>
        <v>2.13</v>
      </c>
    </row>
    <row r="3129" spans="2:10" ht="13.35" customHeight="1">
      <c r="B3129" s="10" t="str">
        <f>VLOOKUP($J3125,ASBVs!$A$2:$AB$411,10,FALSE)</f>
        <v>63</v>
      </c>
      <c r="C3129" s="10" t="str">
        <f>VLOOKUP($J3125,ASBVs!$A$2:$AB$411,12,FALSE)</f>
        <v>66</v>
      </c>
      <c r="D3129" s="10" t="str">
        <f>VLOOKUP($J3125,ASBVs!$A$2:$AB$411,14,FALSE)</f>
        <v>67</v>
      </c>
      <c r="E3129" s="10" t="str">
        <f>VLOOKUP($J3125,ASBVs!$A$2:$AB$411,18,FALSE)</f>
        <v>67</v>
      </c>
      <c r="F3129" s="10" t="str">
        <f>VLOOKUP($J3125,ASBVs!$A$2:$AB$411,16,FALSE)</f>
        <v>69</v>
      </c>
      <c r="G3129" s="10" t="str">
        <f>VLOOKUP($J3125,ASBVs!$A$2:$AB$411,20,FALSE)</f>
        <v>56</v>
      </c>
      <c r="H3129" s="10" t="str">
        <f>VLOOKUP($J3125,ASBVs!$A$2:$AB$411,22,FALSE)</f>
        <v>46</v>
      </c>
      <c r="I3129" s="10" t="str">
        <f>VLOOKUP($J3125,ASBVs!$A$2:$AB$411,24,FALSE)</f>
        <v>45</v>
      </c>
      <c r="J3129" s="10" t="str">
        <f>VLOOKUP($J3125,ASBVs!$A$2:$AB$411,26,FALSE)</f>
        <v>52</v>
      </c>
    </row>
    <row r="3130" spans="2:10" ht="13.35" customHeight="1">
      <c r="B3130" s="11" t="s">
        <v>3103</v>
      </c>
      <c r="C3130" s="11" t="s">
        <v>3091</v>
      </c>
      <c r="D3130" s="11" t="s">
        <v>3104</v>
      </c>
      <c r="E3130" s="23" t="s">
        <v>2623</v>
      </c>
      <c r="F3130" s="23"/>
      <c r="G3130" s="24" t="s">
        <v>3105</v>
      </c>
      <c r="H3130" s="25"/>
      <c r="I3130" s="23" t="s">
        <v>3106</v>
      </c>
      <c r="J3130" s="23"/>
    </row>
    <row r="3131" spans="2:10" ht="13.35" customHeight="1">
      <c r="B3131" s="10" t="str">
        <f>VLOOKUP($J3125,ASBVs!$A$2:$AE$411,29,FALSE)</f>
        <v>2</v>
      </c>
      <c r="C3131" s="10" t="str">
        <f>VLOOKUP($J3125,ASBVs!$A$2:$AE$411,30,FALSE)</f>
        <v>2</v>
      </c>
      <c r="D3131" s="10" t="str">
        <f>VLOOKUP($J3125,ASBVs!$A$2:$AE$411,31,FALSE)</f>
        <v>3</v>
      </c>
      <c r="E3131" s="26" t="str">
        <f>VLOOKUP($J3125,ASBVs!$A$2:$B$411,2,FALSE)</f>
        <v xml:space="preserve">Tradie </v>
      </c>
      <c r="F3131" s="26"/>
      <c r="G3131" s="27" t="str">
        <f>VLOOKUP($J3125,ASBVs!$A$2:$AB$411,27,FALSE)</f>
        <v>130.92</v>
      </c>
      <c r="H3131" s="25"/>
      <c r="I3131" s="27" t="str">
        <f>VLOOKUP($J3125,ASBVs!$A$2:$AB$411,28,FALSE)</f>
        <v>134.12</v>
      </c>
      <c r="J3131" s="25"/>
    </row>
    <row r="3132" spans="2:10" ht="13.35" customHeight="1">
      <c r="B3132" s="28" t="s">
        <v>3107</v>
      </c>
      <c r="C3132" s="28"/>
      <c r="D3132" s="28"/>
      <c r="E3132" s="28"/>
      <c r="F3132" s="28"/>
      <c r="G3132" s="28"/>
      <c r="H3132" s="28" t="s">
        <v>3108</v>
      </c>
      <c r="I3132" s="28"/>
      <c r="J3132" s="28"/>
    </row>
    <row r="3134" spans="2:10" ht="13.35" customHeight="1">
      <c r="B3134" s="3" t="s">
        <v>3099</v>
      </c>
      <c r="C3134" s="4"/>
      <c r="D3134" s="4" t="str">
        <f>VLOOKUP($J3134,ASBVs!$A$2:$D$411,4,FALSE)</f>
        <v>221286</v>
      </c>
      <c r="E3134" s="4"/>
      <c r="F3134" s="4" t="str">
        <f>VLOOKUP($J3134,ASBVs!$A$2:$H$411,8,FALSE)</f>
        <v>Twin</v>
      </c>
      <c r="G3134" s="29" t="str">
        <f>VLOOKUP($J3134,ASBVs!$A$2:$AF$411,32,FALSE)</f>
        <v>«««««</v>
      </c>
      <c r="H3134" s="30"/>
      <c r="I3134" s="5" t="s">
        <v>3100</v>
      </c>
      <c r="J3134" s="6">
        <v>349</v>
      </c>
    </row>
    <row r="3135" spans="2:10" ht="13.35" customHeight="1">
      <c r="B3135" s="7" t="s">
        <v>3101</v>
      </c>
      <c r="C3135" s="19" t="str">
        <f>VLOOKUP($J3134,ASBVs!$A$2:$F$411,6,FALSE)</f>
        <v>211195</v>
      </c>
      <c r="D3135" s="20"/>
      <c r="E3135" s="20"/>
      <c r="F3135" s="7" t="s">
        <v>3102</v>
      </c>
      <c r="G3135" s="21">
        <f>VLOOKUP($J3134,ASBVs!$A$2:$G$411,7,FALSE)</f>
        <v>44731</v>
      </c>
      <c r="H3135" s="21"/>
      <c r="I3135" s="21"/>
      <c r="J3135" s="22"/>
    </row>
    <row r="3136" spans="2:10" ht="13.35" customHeight="1">
      <c r="B3136" s="8" t="s">
        <v>0</v>
      </c>
      <c r="C3136" s="9" t="s">
        <v>6</v>
      </c>
      <c r="D3136" s="9" t="s">
        <v>2667</v>
      </c>
      <c r="E3136" s="9" t="s">
        <v>2</v>
      </c>
      <c r="F3136" s="9" t="s">
        <v>1</v>
      </c>
      <c r="G3136" s="8" t="s">
        <v>3</v>
      </c>
      <c r="H3136" s="8" t="s">
        <v>4</v>
      </c>
      <c r="I3136" s="8" t="s">
        <v>5</v>
      </c>
      <c r="J3136" s="8" t="s">
        <v>7</v>
      </c>
    </row>
    <row r="3137" spans="2:10" ht="13.35" customHeight="1">
      <c r="B3137" s="10" t="str">
        <f>VLOOKUP($J3134,ASBVs!$A$2:$AE$411,9,FALSE)</f>
        <v>0.67</v>
      </c>
      <c r="C3137" s="10" t="str">
        <f>VLOOKUP($J3134,ASBVs!$A$2:$AE$411,11,FALSE)</f>
        <v>10.77</v>
      </c>
      <c r="D3137" s="10" t="str">
        <f>VLOOKUP($J3134,ASBVs!$A$2:$AE$411,13,FALSE)</f>
        <v>15.21</v>
      </c>
      <c r="E3137" s="10" t="str">
        <f>VLOOKUP($J3134,ASBVs!$A$2:$AE$411,17,FALSE)</f>
        <v>0.23</v>
      </c>
      <c r="F3137" s="10" t="str">
        <f>VLOOKUP($J3134,ASBVs!$A$2:$AE$411,15,FALSE)</f>
        <v>2.42</v>
      </c>
      <c r="G3137" s="10" t="str">
        <f>VLOOKUP($J3134,ASBVs!$A$2:$AE$411,19,FALSE)</f>
        <v>2.93</v>
      </c>
      <c r="H3137" s="10" t="str">
        <f>VLOOKUP($J3134,ASBVs!$A$2:$AE$411,21,FALSE)</f>
        <v>0.10</v>
      </c>
      <c r="I3137" s="10" t="str">
        <f>VLOOKUP($J3134,ASBVs!$A$2:$AE$411,23,FALSE)</f>
        <v>0.75</v>
      </c>
      <c r="J3137" s="10" t="str">
        <f>VLOOKUP($J3134,ASBVs!$A$2:$AE$411,25,FALSE)</f>
        <v>2.35</v>
      </c>
    </row>
    <row r="3138" spans="2:10" ht="13.35" customHeight="1">
      <c r="B3138" s="10" t="str">
        <f>VLOOKUP($J3134,ASBVs!$A$2:$AB$411,10,FALSE)</f>
        <v>57</v>
      </c>
      <c r="C3138" s="10" t="str">
        <f>VLOOKUP($J3134,ASBVs!$A$2:$AB$411,12,FALSE)</f>
        <v>60</v>
      </c>
      <c r="D3138" s="10" t="str">
        <f>VLOOKUP($J3134,ASBVs!$A$2:$AB$411,14,FALSE)</f>
        <v>56</v>
      </c>
      <c r="E3138" s="10" t="str">
        <f>VLOOKUP($J3134,ASBVs!$A$2:$AB$411,18,FALSE)</f>
        <v>59</v>
      </c>
      <c r="F3138" s="10" t="str">
        <f>VLOOKUP($J3134,ASBVs!$A$2:$AB$411,16,FALSE)</f>
        <v>62</v>
      </c>
      <c r="G3138" s="10" t="str">
        <f>VLOOKUP($J3134,ASBVs!$A$2:$AB$411,20,FALSE)</f>
        <v>53</v>
      </c>
      <c r="H3138" s="10" t="str">
        <f>VLOOKUP($J3134,ASBVs!$A$2:$AB$411,22,FALSE)</f>
        <v>44</v>
      </c>
      <c r="I3138" s="10" t="str">
        <f>VLOOKUP($J3134,ASBVs!$A$2:$AB$411,24,FALSE)</f>
        <v>43</v>
      </c>
      <c r="J3138" s="10" t="str">
        <f>VLOOKUP($J3134,ASBVs!$A$2:$AB$411,26,FALSE)</f>
        <v>45</v>
      </c>
    </row>
    <row r="3139" spans="2:10" ht="13.35" customHeight="1">
      <c r="B3139" s="11" t="s">
        <v>3103</v>
      </c>
      <c r="C3139" s="11" t="s">
        <v>3091</v>
      </c>
      <c r="D3139" s="11" t="s">
        <v>3104</v>
      </c>
      <c r="E3139" s="23" t="s">
        <v>2623</v>
      </c>
      <c r="F3139" s="23"/>
      <c r="G3139" s="24" t="s">
        <v>3105</v>
      </c>
      <c r="H3139" s="25"/>
      <c r="I3139" s="23" t="s">
        <v>3106</v>
      </c>
      <c r="J3139" s="23"/>
    </row>
    <row r="3140" spans="2:10" ht="13.35" customHeight="1">
      <c r="B3140" s="10" t="str">
        <f>VLOOKUP($J3134,ASBVs!$A$2:$AE$411,29,FALSE)</f>
        <v>1</v>
      </c>
      <c r="C3140" s="10" t="str">
        <f>VLOOKUP($J3134,ASBVs!$A$2:$AE$411,30,FALSE)</f>
        <v>2</v>
      </c>
      <c r="D3140" s="10" t="str">
        <f>VLOOKUP($J3134,ASBVs!$A$2:$AE$411,31,FALSE)</f>
        <v>1</v>
      </c>
      <c r="E3140" s="26" t="str">
        <f>VLOOKUP($J3134,ASBVs!$A$2:$B$411,2,FALSE)</f>
        <v xml:space="preserve">Tradie </v>
      </c>
      <c r="F3140" s="26"/>
      <c r="G3140" s="27" t="str">
        <f>VLOOKUP($J3134,ASBVs!$A$2:$AB$411,27,FALSE)</f>
        <v>141.22</v>
      </c>
      <c r="H3140" s="25"/>
      <c r="I3140" s="27" t="str">
        <f>VLOOKUP($J3134,ASBVs!$A$2:$AB$411,28,FALSE)</f>
        <v>140.91</v>
      </c>
      <c r="J3140" s="25"/>
    </row>
    <row r="3141" spans="2:10" ht="13.35" customHeight="1">
      <c r="B3141" s="28" t="s">
        <v>3107</v>
      </c>
      <c r="C3141" s="28"/>
      <c r="D3141" s="28"/>
      <c r="E3141" s="28"/>
      <c r="F3141" s="28"/>
      <c r="G3141" s="28"/>
      <c r="H3141" s="28" t="s">
        <v>3108</v>
      </c>
      <c r="I3141" s="28"/>
      <c r="J3141" s="28"/>
    </row>
    <row r="3143" spans="2:10" ht="13.35" customHeight="1">
      <c r="B3143" s="3" t="s">
        <v>3099</v>
      </c>
      <c r="C3143" s="4"/>
      <c r="D3143" s="4" t="str">
        <f>VLOOKUP($J3143,ASBVs!$A$2:$D$411,4,FALSE)</f>
        <v>221223</v>
      </c>
      <c r="E3143" s="4"/>
      <c r="F3143" s="4" t="str">
        <f>VLOOKUP($J3143,ASBVs!$A$2:$H$411,8,FALSE)</f>
        <v>Twin</v>
      </c>
      <c r="G3143" s="29"/>
      <c r="H3143" s="30"/>
      <c r="I3143" s="5" t="s">
        <v>3100</v>
      </c>
      <c r="J3143" s="6">
        <v>350</v>
      </c>
    </row>
    <row r="3144" spans="2:10" ht="13.35" customHeight="1">
      <c r="B3144" s="7" t="s">
        <v>3101</v>
      </c>
      <c r="C3144" s="19" t="str">
        <f>VLOOKUP($J3143,ASBVs!$A$2:$F$411,6,FALSE)</f>
        <v>211438</v>
      </c>
      <c r="D3144" s="20"/>
      <c r="E3144" s="20"/>
      <c r="F3144" s="7" t="s">
        <v>3102</v>
      </c>
      <c r="G3144" s="21">
        <f>VLOOKUP($J3143,ASBVs!$A$2:$G$411,7,FALSE)</f>
        <v>44720</v>
      </c>
      <c r="H3144" s="21"/>
      <c r="I3144" s="21"/>
      <c r="J3144" s="22"/>
    </row>
    <row r="3145" spans="2:10" ht="13.35" customHeight="1">
      <c r="B3145" s="8" t="s">
        <v>0</v>
      </c>
      <c r="C3145" s="9" t="s">
        <v>6</v>
      </c>
      <c r="D3145" s="9" t="s">
        <v>2667</v>
      </c>
      <c r="E3145" s="9" t="s">
        <v>2</v>
      </c>
      <c r="F3145" s="9" t="s">
        <v>1</v>
      </c>
      <c r="G3145" s="8" t="s">
        <v>3</v>
      </c>
      <c r="H3145" s="8" t="s">
        <v>4</v>
      </c>
      <c r="I3145" s="8" t="s">
        <v>5</v>
      </c>
      <c r="J3145" s="8" t="s">
        <v>7</v>
      </c>
    </row>
    <row r="3146" spans="2:10" ht="13.35" customHeight="1">
      <c r="B3146" s="10" t="str">
        <f>VLOOKUP($J3143,ASBVs!$A$2:$AE$411,9,FALSE)</f>
        <v>0.55</v>
      </c>
      <c r="C3146" s="10" t="str">
        <f>VLOOKUP($J3143,ASBVs!$A$2:$AE$411,11,FALSE)</f>
        <v>11.80</v>
      </c>
      <c r="D3146" s="10" t="str">
        <f>VLOOKUP($J3143,ASBVs!$A$2:$AE$411,13,FALSE)</f>
        <v>16.83</v>
      </c>
      <c r="E3146" s="10" t="str">
        <f>VLOOKUP($J3143,ASBVs!$A$2:$AE$411,17,FALSE)</f>
        <v>-0.99</v>
      </c>
      <c r="F3146" s="10" t="str">
        <f>VLOOKUP($J3143,ASBVs!$A$2:$AE$411,15,FALSE)</f>
        <v>2.40</v>
      </c>
      <c r="G3146" s="10" t="str">
        <f>VLOOKUP($J3143,ASBVs!$A$2:$AE$411,19,FALSE)</f>
        <v>5.13</v>
      </c>
      <c r="H3146" s="10" t="str">
        <f>VLOOKUP($J3143,ASBVs!$A$2:$AE$411,21,FALSE)</f>
        <v>-0.82</v>
      </c>
      <c r="I3146" s="10" t="str">
        <f>VLOOKUP($J3143,ASBVs!$A$2:$AE$411,23,FALSE)</f>
        <v>5.18</v>
      </c>
      <c r="J3146" s="10" t="str">
        <f>VLOOKUP($J3143,ASBVs!$A$2:$AE$411,25,FALSE)</f>
        <v>2.44</v>
      </c>
    </row>
    <row r="3147" spans="2:10" ht="13.35" customHeight="1">
      <c r="B3147" s="10" t="str">
        <f>VLOOKUP($J3143,ASBVs!$A$2:$AB$411,10,FALSE)</f>
        <v>60</v>
      </c>
      <c r="C3147" s="10" t="str">
        <f>VLOOKUP($J3143,ASBVs!$A$2:$AB$411,12,FALSE)</f>
        <v>62</v>
      </c>
      <c r="D3147" s="10" t="str">
        <f>VLOOKUP($J3143,ASBVs!$A$2:$AB$411,14,FALSE)</f>
        <v>58</v>
      </c>
      <c r="E3147" s="10" t="str">
        <f>VLOOKUP($J3143,ASBVs!$A$2:$AB$411,18,FALSE)</f>
        <v>61</v>
      </c>
      <c r="F3147" s="10" t="str">
        <f>VLOOKUP($J3143,ASBVs!$A$2:$AB$411,16,FALSE)</f>
        <v>63</v>
      </c>
      <c r="G3147" s="10" t="str">
        <f>VLOOKUP($J3143,ASBVs!$A$2:$AB$411,20,FALSE)</f>
        <v>55</v>
      </c>
      <c r="H3147" s="10" t="str">
        <f>VLOOKUP($J3143,ASBVs!$A$2:$AB$411,22,FALSE)</f>
        <v>47</v>
      </c>
      <c r="I3147" s="10" t="str">
        <f>VLOOKUP($J3143,ASBVs!$A$2:$AB$411,24,FALSE)</f>
        <v>46</v>
      </c>
      <c r="J3147" s="10" t="str">
        <f>VLOOKUP($J3143,ASBVs!$A$2:$AB$411,26,FALSE)</f>
        <v>48</v>
      </c>
    </row>
    <row r="3148" spans="2:10" ht="13.35" customHeight="1">
      <c r="B3148" s="11" t="s">
        <v>3103</v>
      </c>
      <c r="C3148" s="11" t="s">
        <v>3091</v>
      </c>
      <c r="D3148" s="11" t="s">
        <v>3104</v>
      </c>
      <c r="E3148" s="23" t="s">
        <v>2623</v>
      </c>
      <c r="F3148" s="23"/>
      <c r="G3148" s="24" t="s">
        <v>3105</v>
      </c>
      <c r="H3148" s="25"/>
      <c r="I3148" s="23" t="s">
        <v>3106</v>
      </c>
      <c r="J3148" s="23"/>
    </row>
    <row r="3149" spans="2:10" ht="13.35" customHeight="1">
      <c r="B3149" s="10" t="str">
        <f>VLOOKUP($J3143,ASBVs!$A$2:$AE$411,29,FALSE)</f>
        <v>2</v>
      </c>
      <c r="C3149" s="10" t="str">
        <f>VLOOKUP($J3143,ASBVs!$A$2:$AE$411,30,FALSE)</f>
        <v>2</v>
      </c>
      <c r="D3149" s="10" t="str">
        <f>VLOOKUP($J3143,ASBVs!$A$2:$AE$411,31,FALSE)</f>
        <v>2</v>
      </c>
      <c r="E3149" s="26" t="str">
        <f>VLOOKUP($J3143,ASBVs!$A$2:$B$411,2,FALSE)</f>
        <v xml:space="preserve">Tradie </v>
      </c>
      <c r="F3149" s="26"/>
      <c r="G3149" s="27" t="str">
        <f>VLOOKUP($J3143,ASBVs!$A$2:$AB$411,27,FALSE)</f>
        <v>138.86</v>
      </c>
      <c r="H3149" s="25"/>
      <c r="I3149" s="27" t="str">
        <f>VLOOKUP($J3143,ASBVs!$A$2:$AB$411,28,FALSE)</f>
        <v>148.92</v>
      </c>
      <c r="J3149" s="25"/>
    </row>
    <row r="3150" spans="2:10" ht="13.35" customHeight="1">
      <c r="B3150" s="28" t="s">
        <v>3107</v>
      </c>
      <c r="C3150" s="28"/>
      <c r="D3150" s="28"/>
      <c r="E3150" s="28"/>
      <c r="F3150" s="28"/>
      <c r="G3150" s="28"/>
      <c r="H3150" s="28" t="s">
        <v>3108</v>
      </c>
      <c r="I3150" s="28"/>
      <c r="J3150" s="28"/>
    </row>
    <row r="3152" spans="2:10" ht="13.35" customHeight="1">
      <c r="B3152" s="3" t="s">
        <v>3099</v>
      </c>
      <c r="C3152" s="4"/>
      <c r="D3152" s="4" t="str">
        <f>VLOOKUP($J3152,ASBVs!$A$2:$D$411,4,FALSE)</f>
        <v>221245</v>
      </c>
      <c r="E3152" s="4"/>
      <c r="F3152" s="4" t="str">
        <f>VLOOKUP($J3152,ASBVs!$A$2:$H$411,8,FALSE)</f>
        <v>Single</v>
      </c>
      <c r="G3152" s="29"/>
      <c r="H3152" s="30"/>
      <c r="I3152" s="5" t="s">
        <v>3100</v>
      </c>
      <c r="J3152" s="6">
        <v>351</v>
      </c>
    </row>
    <row r="3153" spans="2:10" ht="13.35" customHeight="1">
      <c r="B3153" s="7" t="s">
        <v>3101</v>
      </c>
      <c r="C3153" s="19" t="str">
        <f>VLOOKUP($J3152,ASBVs!$A$2:$F$411,6,FALSE)</f>
        <v>211273</v>
      </c>
      <c r="D3153" s="20"/>
      <c r="E3153" s="20"/>
      <c r="F3153" s="7" t="s">
        <v>3102</v>
      </c>
      <c r="G3153" s="21">
        <f>VLOOKUP($J3152,ASBVs!$A$2:$G$411,7,FALSE)</f>
        <v>44721</v>
      </c>
      <c r="H3153" s="21"/>
      <c r="I3153" s="21"/>
      <c r="J3153" s="22"/>
    </row>
    <row r="3154" spans="2:10" ht="13.35" customHeight="1">
      <c r="B3154" s="8" t="s">
        <v>0</v>
      </c>
      <c r="C3154" s="9" t="s">
        <v>6</v>
      </c>
      <c r="D3154" s="9" t="s">
        <v>2667</v>
      </c>
      <c r="E3154" s="9" t="s">
        <v>2</v>
      </c>
      <c r="F3154" s="9" t="s">
        <v>1</v>
      </c>
      <c r="G3154" s="8" t="s">
        <v>3</v>
      </c>
      <c r="H3154" s="8" t="s">
        <v>4</v>
      </c>
      <c r="I3154" s="8" t="s">
        <v>5</v>
      </c>
      <c r="J3154" s="8" t="s">
        <v>7</v>
      </c>
    </row>
    <row r="3155" spans="2:10" ht="13.35" customHeight="1">
      <c r="B3155" s="10" t="str">
        <f>VLOOKUP($J3152,ASBVs!$A$2:$AE$411,9,FALSE)</f>
        <v>0.20</v>
      </c>
      <c r="C3155" s="10" t="str">
        <f>VLOOKUP($J3152,ASBVs!$A$2:$AE$411,11,FALSE)</f>
        <v>10.48</v>
      </c>
      <c r="D3155" s="10" t="str">
        <f>VLOOKUP($J3152,ASBVs!$A$2:$AE$411,13,FALSE)</f>
        <v>15.41</v>
      </c>
      <c r="E3155" s="10" t="str">
        <f>VLOOKUP($J3152,ASBVs!$A$2:$AE$411,17,FALSE)</f>
        <v>0.27</v>
      </c>
      <c r="F3155" s="10" t="str">
        <f>VLOOKUP($J3152,ASBVs!$A$2:$AE$411,15,FALSE)</f>
        <v>3.23</v>
      </c>
      <c r="G3155" s="10" t="str">
        <f>VLOOKUP($J3152,ASBVs!$A$2:$AE$411,19,FALSE)</f>
        <v>3.58</v>
      </c>
      <c r="H3155" s="10" t="str">
        <f>VLOOKUP($J3152,ASBVs!$A$2:$AE$411,21,FALSE)</f>
        <v>-0.53</v>
      </c>
      <c r="I3155" s="10" t="str">
        <f>VLOOKUP($J3152,ASBVs!$A$2:$AE$411,23,FALSE)</f>
        <v>3.57</v>
      </c>
      <c r="J3155" s="10" t="str">
        <f>VLOOKUP($J3152,ASBVs!$A$2:$AE$411,25,FALSE)</f>
        <v>3.04</v>
      </c>
    </row>
    <row r="3156" spans="2:10" ht="13.35" customHeight="1">
      <c r="B3156" s="10" t="str">
        <f>VLOOKUP($J3152,ASBVs!$A$2:$AB$411,10,FALSE)</f>
        <v>58</v>
      </c>
      <c r="C3156" s="10" t="str">
        <f>VLOOKUP($J3152,ASBVs!$A$2:$AB$411,12,FALSE)</f>
        <v>61</v>
      </c>
      <c r="D3156" s="10" t="str">
        <f>VLOOKUP($J3152,ASBVs!$A$2:$AB$411,14,FALSE)</f>
        <v>58</v>
      </c>
      <c r="E3156" s="10" t="str">
        <f>VLOOKUP($J3152,ASBVs!$A$2:$AB$411,18,FALSE)</f>
        <v>60</v>
      </c>
      <c r="F3156" s="10" t="str">
        <f>VLOOKUP($J3152,ASBVs!$A$2:$AB$411,16,FALSE)</f>
        <v>63</v>
      </c>
      <c r="G3156" s="10" t="str">
        <f>VLOOKUP($J3152,ASBVs!$A$2:$AB$411,20,FALSE)</f>
        <v>55</v>
      </c>
      <c r="H3156" s="10" t="str">
        <f>VLOOKUP($J3152,ASBVs!$A$2:$AB$411,22,FALSE)</f>
        <v>47</v>
      </c>
      <c r="I3156" s="10" t="str">
        <f>VLOOKUP($J3152,ASBVs!$A$2:$AB$411,24,FALSE)</f>
        <v>47</v>
      </c>
      <c r="J3156" s="10" t="str">
        <f>VLOOKUP($J3152,ASBVs!$A$2:$AB$411,26,FALSE)</f>
        <v>49</v>
      </c>
    </row>
    <row r="3157" spans="2:10" ht="13.35" customHeight="1">
      <c r="B3157" s="11" t="s">
        <v>3103</v>
      </c>
      <c r="C3157" s="11" t="s">
        <v>3091</v>
      </c>
      <c r="D3157" s="11" t="s">
        <v>3104</v>
      </c>
      <c r="E3157" s="23" t="s">
        <v>2623</v>
      </c>
      <c r="F3157" s="23"/>
      <c r="G3157" s="24" t="s">
        <v>3105</v>
      </c>
      <c r="H3157" s="25"/>
      <c r="I3157" s="23" t="s">
        <v>3106</v>
      </c>
      <c r="J3157" s="23"/>
    </row>
    <row r="3158" spans="2:10" ht="13.35" customHeight="1">
      <c r="B3158" s="10" t="str">
        <f>VLOOKUP($J3152,ASBVs!$A$2:$AE$411,29,FALSE)</f>
        <v>2</v>
      </c>
      <c r="C3158" s="10" t="str">
        <f>VLOOKUP($J3152,ASBVs!$A$2:$AE$411,30,FALSE)</f>
        <v>2</v>
      </c>
      <c r="D3158" s="10" t="str">
        <f>VLOOKUP($J3152,ASBVs!$A$2:$AE$411,31,FALSE)</f>
        <v>1</v>
      </c>
      <c r="E3158" s="26" t="str">
        <f>VLOOKUP($J3152,ASBVs!$A$2:$B$411,2,FALSE)</f>
        <v xml:space="preserve">Tradie </v>
      </c>
      <c r="F3158" s="26"/>
      <c r="G3158" s="27" t="str">
        <f>VLOOKUP($J3152,ASBVs!$A$2:$AB$411,27,FALSE)</f>
        <v>142.64</v>
      </c>
      <c r="H3158" s="25"/>
      <c r="I3158" s="27" t="str">
        <f>VLOOKUP($J3152,ASBVs!$A$2:$AB$411,28,FALSE)</f>
        <v>149.38</v>
      </c>
      <c r="J3158" s="25"/>
    </row>
    <row r="3159" spans="2:10" ht="13.35" customHeight="1">
      <c r="B3159" s="28" t="s">
        <v>3107</v>
      </c>
      <c r="C3159" s="28"/>
      <c r="D3159" s="28"/>
      <c r="E3159" s="28"/>
      <c r="F3159" s="28"/>
      <c r="G3159" s="28"/>
      <c r="H3159" s="28" t="s">
        <v>3108</v>
      </c>
      <c r="I3159" s="28"/>
      <c r="J3159" s="28"/>
    </row>
    <row r="3161" spans="2:10" ht="13.35" customHeight="1">
      <c r="B3161" s="3" t="s">
        <v>3099</v>
      </c>
      <c r="C3161" s="4"/>
      <c r="D3161" s="4" t="str">
        <f>VLOOKUP($J3161,ASBVs!$A$2:$D$411,4,FALSE)</f>
        <v>221429</v>
      </c>
      <c r="E3161" s="4"/>
      <c r="F3161" s="4" t="str">
        <f>VLOOKUP($J3161,ASBVs!$A$2:$H$411,8,FALSE)</f>
        <v>Twin</v>
      </c>
      <c r="G3161" s="29"/>
      <c r="H3161" s="30"/>
      <c r="I3161" s="5" t="s">
        <v>3100</v>
      </c>
      <c r="J3161" s="6">
        <v>352</v>
      </c>
    </row>
    <row r="3162" spans="2:10" ht="13.35" customHeight="1">
      <c r="B3162" s="7" t="s">
        <v>3101</v>
      </c>
      <c r="C3162" s="19" t="str">
        <f>VLOOKUP($J3161,ASBVs!$A$2:$F$411,6,FALSE)</f>
        <v>211438</v>
      </c>
      <c r="D3162" s="20"/>
      <c r="E3162" s="20"/>
      <c r="F3162" s="7" t="s">
        <v>3102</v>
      </c>
      <c r="G3162" s="21">
        <f>VLOOKUP($J3161,ASBVs!$A$2:$G$411,7,FALSE)</f>
        <v>44736</v>
      </c>
      <c r="H3162" s="21"/>
      <c r="I3162" s="21"/>
      <c r="J3162" s="22"/>
    </row>
    <row r="3163" spans="2:10" ht="13.35" customHeight="1">
      <c r="B3163" s="8" t="s">
        <v>0</v>
      </c>
      <c r="C3163" s="9" t="s">
        <v>6</v>
      </c>
      <c r="D3163" s="9" t="s">
        <v>2667</v>
      </c>
      <c r="E3163" s="9" t="s">
        <v>2</v>
      </c>
      <c r="F3163" s="9" t="s">
        <v>1</v>
      </c>
      <c r="G3163" s="8" t="s">
        <v>3</v>
      </c>
      <c r="H3163" s="8" t="s">
        <v>4</v>
      </c>
      <c r="I3163" s="8" t="s">
        <v>5</v>
      </c>
      <c r="J3163" s="8" t="s">
        <v>7</v>
      </c>
    </row>
    <row r="3164" spans="2:10" ht="13.35" customHeight="1">
      <c r="B3164" s="10" t="str">
        <f>VLOOKUP($J3161,ASBVs!$A$2:$AE$411,9,FALSE)</f>
        <v>0.70</v>
      </c>
      <c r="C3164" s="10" t="str">
        <f>VLOOKUP($J3161,ASBVs!$A$2:$AE$411,11,FALSE)</f>
        <v>12.17</v>
      </c>
      <c r="D3164" s="10" t="str">
        <f>VLOOKUP($J3161,ASBVs!$A$2:$AE$411,13,FALSE)</f>
        <v>17.08</v>
      </c>
      <c r="E3164" s="10" t="str">
        <f>VLOOKUP($J3161,ASBVs!$A$2:$AE$411,17,FALSE)</f>
        <v>-0.86</v>
      </c>
      <c r="F3164" s="10" t="str">
        <f>VLOOKUP($J3161,ASBVs!$A$2:$AE$411,15,FALSE)</f>
        <v>2.55</v>
      </c>
      <c r="G3164" s="10" t="str">
        <f>VLOOKUP($J3161,ASBVs!$A$2:$AE$411,19,FALSE)</f>
        <v>5.11</v>
      </c>
      <c r="H3164" s="10" t="str">
        <f>VLOOKUP($J3161,ASBVs!$A$2:$AE$411,21,FALSE)</f>
        <v>-0.86</v>
      </c>
      <c r="I3164" s="10" t="str">
        <f>VLOOKUP($J3161,ASBVs!$A$2:$AE$411,23,FALSE)</f>
        <v>4.89</v>
      </c>
      <c r="J3164" s="10" t="str">
        <f>VLOOKUP($J3161,ASBVs!$A$2:$AE$411,25,FALSE)</f>
        <v>2.42</v>
      </c>
    </row>
    <row r="3165" spans="2:10" ht="13.35" customHeight="1">
      <c r="B3165" s="10" t="str">
        <f>VLOOKUP($J3161,ASBVs!$A$2:$AB$411,10,FALSE)</f>
        <v>60</v>
      </c>
      <c r="C3165" s="10" t="str">
        <f>VLOOKUP($J3161,ASBVs!$A$2:$AB$411,12,FALSE)</f>
        <v>61</v>
      </c>
      <c r="D3165" s="10" t="str">
        <f>VLOOKUP($J3161,ASBVs!$A$2:$AB$411,14,FALSE)</f>
        <v>58</v>
      </c>
      <c r="E3165" s="10" t="str">
        <f>VLOOKUP($J3161,ASBVs!$A$2:$AB$411,18,FALSE)</f>
        <v>60</v>
      </c>
      <c r="F3165" s="10" t="str">
        <f>VLOOKUP($J3161,ASBVs!$A$2:$AB$411,16,FALSE)</f>
        <v>63</v>
      </c>
      <c r="G3165" s="10" t="str">
        <f>VLOOKUP($J3161,ASBVs!$A$2:$AB$411,20,FALSE)</f>
        <v>54</v>
      </c>
      <c r="H3165" s="10" t="str">
        <f>VLOOKUP($J3161,ASBVs!$A$2:$AB$411,22,FALSE)</f>
        <v>44</v>
      </c>
      <c r="I3165" s="10" t="str">
        <f>VLOOKUP($J3161,ASBVs!$A$2:$AB$411,24,FALSE)</f>
        <v>43</v>
      </c>
      <c r="J3165" s="10" t="str">
        <f>VLOOKUP($J3161,ASBVs!$A$2:$AB$411,26,FALSE)</f>
        <v>46</v>
      </c>
    </row>
    <row r="3166" spans="2:10" ht="13.35" customHeight="1">
      <c r="B3166" s="11" t="s">
        <v>3103</v>
      </c>
      <c r="C3166" s="11" t="s">
        <v>3091</v>
      </c>
      <c r="D3166" s="11" t="s">
        <v>3104</v>
      </c>
      <c r="E3166" s="23" t="s">
        <v>2623</v>
      </c>
      <c r="F3166" s="23"/>
      <c r="G3166" s="24" t="s">
        <v>3105</v>
      </c>
      <c r="H3166" s="25"/>
      <c r="I3166" s="23" t="s">
        <v>3106</v>
      </c>
      <c r="J3166" s="23"/>
    </row>
    <row r="3167" spans="2:10" ht="13.35" customHeight="1">
      <c r="B3167" s="10" t="str">
        <f>VLOOKUP($J3161,ASBVs!$A$2:$AE$411,29,FALSE)</f>
        <v>2</v>
      </c>
      <c r="C3167" s="10" t="str">
        <f>VLOOKUP($J3161,ASBVs!$A$2:$AE$411,30,FALSE)</f>
        <v>2</v>
      </c>
      <c r="D3167" s="10" t="str">
        <f>VLOOKUP($J3161,ASBVs!$A$2:$AE$411,31,FALSE)</f>
        <v>3</v>
      </c>
      <c r="E3167" s="26" t="str">
        <f>VLOOKUP($J3161,ASBVs!$A$2:$B$411,2,FALSE)</f>
        <v xml:space="preserve">Tradie </v>
      </c>
      <c r="F3167" s="26"/>
      <c r="G3167" s="27" t="str">
        <f>VLOOKUP($J3161,ASBVs!$A$2:$AB$411,27,FALSE)</f>
        <v>136.28</v>
      </c>
      <c r="H3167" s="25"/>
      <c r="I3167" s="27" t="str">
        <f>VLOOKUP($J3161,ASBVs!$A$2:$AB$411,28,FALSE)</f>
        <v>146.86</v>
      </c>
      <c r="J3167" s="25"/>
    </row>
    <row r="3168" spans="2:10" ht="13.35" customHeight="1">
      <c r="B3168" s="28" t="s">
        <v>3107</v>
      </c>
      <c r="C3168" s="28"/>
      <c r="D3168" s="28"/>
      <c r="E3168" s="28"/>
      <c r="F3168" s="28"/>
      <c r="G3168" s="28"/>
      <c r="H3168" s="28" t="s">
        <v>3108</v>
      </c>
      <c r="I3168" s="28"/>
      <c r="J3168" s="28"/>
    </row>
    <row r="3170" spans="2:10" ht="13.35" customHeight="1">
      <c r="B3170" s="3" t="s">
        <v>3099</v>
      </c>
      <c r="C3170" s="4"/>
      <c r="D3170" s="4" t="str">
        <f>VLOOKUP($J3170,ASBVs!$A$2:$D$411,4,FALSE)</f>
        <v>220835</v>
      </c>
      <c r="E3170" s="4"/>
      <c r="F3170" s="4" t="str">
        <f>VLOOKUP($J3170,ASBVs!$A$2:$H$411,8,FALSE)</f>
        <v>Twin</v>
      </c>
      <c r="G3170" s="29" t="str">
        <f>VLOOKUP($J3170,ASBVs!$A$2:$AF$411,32,FALSE)</f>
        <v xml:space="preserve"> </v>
      </c>
      <c r="H3170" s="30"/>
      <c r="I3170" s="5" t="s">
        <v>3100</v>
      </c>
      <c r="J3170" s="6">
        <v>353</v>
      </c>
    </row>
    <row r="3171" spans="2:10" ht="13.35" customHeight="1">
      <c r="B3171" s="7" t="s">
        <v>3101</v>
      </c>
      <c r="C3171" s="19" t="str">
        <f>VLOOKUP($J3170,ASBVs!$A$2:$F$411,6,FALSE)</f>
        <v>210751</v>
      </c>
      <c r="D3171" s="20"/>
      <c r="E3171" s="20"/>
      <c r="F3171" s="7" t="s">
        <v>3102</v>
      </c>
      <c r="G3171" s="21">
        <f>VLOOKUP($J3170,ASBVs!$A$2:$G$411,7,FALSE)</f>
        <v>44686</v>
      </c>
      <c r="H3171" s="21"/>
      <c r="I3171" s="21"/>
      <c r="J3171" s="22"/>
    </row>
    <row r="3172" spans="2:10" ht="13.35" customHeight="1">
      <c r="B3172" s="8" t="s">
        <v>0</v>
      </c>
      <c r="C3172" s="9" t="s">
        <v>6</v>
      </c>
      <c r="D3172" s="9" t="s">
        <v>2667</v>
      </c>
      <c r="E3172" s="9" t="s">
        <v>2</v>
      </c>
      <c r="F3172" s="9" t="s">
        <v>1</v>
      </c>
      <c r="G3172" s="8" t="s">
        <v>3</v>
      </c>
      <c r="H3172" s="8" t="s">
        <v>4</v>
      </c>
      <c r="I3172" s="8" t="s">
        <v>5</v>
      </c>
      <c r="J3172" s="8" t="s">
        <v>7</v>
      </c>
    </row>
    <row r="3173" spans="2:10" ht="13.35" customHeight="1">
      <c r="B3173" s="10" t="str">
        <f>VLOOKUP($J3170,ASBVs!$A$2:$AE$411,9,FALSE)</f>
        <v>0.65</v>
      </c>
      <c r="C3173" s="10" t="str">
        <f>VLOOKUP($J3170,ASBVs!$A$2:$AE$411,11,FALSE)</f>
        <v>9.56</v>
      </c>
      <c r="D3173" s="10" t="str">
        <f>VLOOKUP($J3170,ASBVs!$A$2:$AE$411,13,FALSE)</f>
        <v>13.48</v>
      </c>
      <c r="E3173" s="10" t="str">
        <f>VLOOKUP($J3170,ASBVs!$A$2:$AE$411,17,FALSE)</f>
        <v>-0.02</v>
      </c>
      <c r="F3173" s="10" t="str">
        <f>VLOOKUP($J3170,ASBVs!$A$2:$AE$411,15,FALSE)</f>
        <v>2.44</v>
      </c>
      <c r="G3173" s="10" t="str">
        <f>VLOOKUP($J3170,ASBVs!$A$2:$AE$411,19,FALSE)</f>
        <v>2.86</v>
      </c>
      <c r="H3173" s="10" t="str">
        <f>VLOOKUP($J3170,ASBVs!$A$2:$AE$411,21,FALSE)</f>
        <v>-0.32</v>
      </c>
      <c r="I3173" s="10" t="str">
        <f>VLOOKUP($J3170,ASBVs!$A$2:$AE$411,23,FALSE)</f>
        <v>2.10</v>
      </c>
      <c r="J3173" s="10" t="str">
        <f>VLOOKUP($J3170,ASBVs!$A$2:$AE$411,25,FALSE)</f>
        <v>2.02</v>
      </c>
    </row>
    <row r="3174" spans="2:10" ht="13.35" customHeight="1">
      <c r="B3174" s="10" t="str">
        <f>VLOOKUP($J3170,ASBVs!$A$2:$AB$411,10,FALSE)</f>
        <v>60</v>
      </c>
      <c r="C3174" s="10" t="str">
        <f>VLOOKUP($J3170,ASBVs!$A$2:$AB$411,12,FALSE)</f>
        <v>62</v>
      </c>
      <c r="D3174" s="10" t="str">
        <f>VLOOKUP($J3170,ASBVs!$A$2:$AB$411,14,FALSE)</f>
        <v>63</v>
      </c>
      <c r="E3174" s="10" t="str">
        <f>VLOOKUP($J3170,ASBVs!$A$2:$AB$411,18,FALSE)</f>
        <v>63</v>
      </c>
      <c r="F3174" s="10" t="str">
        <f>VLOOKUP($J3170,ASBVs!$A$2:$AB$411,16,FALSE)</f>
        <v>66</v>
      </c>
      <c r="G3174" s="10" t="str">
        <f>VLOOKUP($J3170,ASBVs!$A$2:$AB$411,20,FALSE)</f>
        <v>54</v>
      </c>
      <c r="H3174" s="10" t="str">
        <f>VLOOKUP($J3170,ASBVs!$A$2:$AB$411,22,FALSE)</f>
        <v>47</v>
      </c>
      <c r="I3174" s="10" t="str">
        <f>VLOOKUP($J3170,ASBVs!$A$2:$AB$411,24,FALSE)</f>
        <v>46</v>
      </c>
      <c r="J3174" s="10" t="str">
        <f>VLOOKUP($J3170,ASBVs!$A$2:$AB$411,26,FALSE)</f>
        <v>50</v>
      </c>
    </row>
    <row r="3175" spans="2:10" ht="13.35" customHeight="1">
      <c r="B3175" s="11" t="s">
        <v>3103</v>
      </c>
      <c r="C3175" s="11" t="s">
        <v>3091</v>
      </c>
      <c r="D3175" s="11" t="s">
        <v>3104</v>
      </c>
      <c r="E3175" s="23" t="s">
        <v>2623</v>
      </c>
      <c r="F3175" s="23"/>
      <c r="G3175" s="24" t="s">
        <v>3105</v>
      </c>
      <c r="H3175" s="25"/>
      <c r="I3175" s="23" t="s">
        <v>3106</v>
      </c>
      <c r="J3175" s="23"/>
    </row>
    <row r="3176" spans="2:10" ht="13.35" customHeight="1">
      <c r="B3176" s="10" t="str">
        <f>VLOOKUP($J3170,ASBVs!$A$2:$AE$411,29,FALSE)</f>
        <v>1</v>
      </c>
      <c r="C3176" s="10" t="str">
        <f>VLOOKUP($J3170,ASBVs!$A$2:$AE$411,30,FALSE)</f>
        <v>2</v>
      </c>
      <c r="D3176" s="10" t="str">
        <f>VLOOKUP($J3170,ASBVs!$A$2:$AE$411,31,FALSE)</f>
        <v>2</v>
      </c>
      <c r="E3176" s="26" t="str">
        <f>VLOOKUP($J3170,ASBVs!$A$2:$B$411,2,FALSE)</f>
        <v xml:space="preserve">Tradie </v>
      </c>
      <c r="F3176" s="26"/>
      <c r="G3176" s="27" t="str">
        <f>VLOOKUP($J3170,ASBVs!$A$2:$AB$411,27,FALSE)</f>
        <v>132.59</v>
      </c>
      <c r="H3176" s="25"/>
      <c r="I3176" s="27" t="str">
        <f>VLOOKUP($J3170,ASBVs!$A$2:$AB$411,28,FALSE)</f>
        <v>136.95</v>
      </c>
      <c r="J3176" s="25"/>
    </row>
    <row r="3177" spans="2:10" ht="13.35" customHeight="1">
      <c r="B3177" s="28" t="s">
        <v>3107</v>
      </c>
      <c r="C3177" s="28"/>
      <c r="D3177" s="28"/>
      <c r="E3177" s="28"/>
      <c r="F3177" s="28"/>
      <c r="G3177" s="28"/>
      <c r="H3177" s="28" t="s">
        <v>3108</v>
      </c>
      <c r="I3177" s="28"/>
      <c r="J3177" s="28"/>
    </row>
    <row r="3179" spans="2:10" ht="13.35" customHeight="1">
      <c r="B3179" s="3" t="s">
        <v>3099</v>
      </c>
      <c r="C3179" s="4"/>
      <c r="D3179" s="4" t="str">
        <f>VLOOKUP($J3179,ASBVs!$A$2:$D$411,4,FALSE)</f>
        <v>221265</v>
      </c>
      <c r="E3179" s="4"/>
      <c r="F3179" s="4" t="str">
        <f>VLOOKUP($J3179,ASBVs!$A$2:$H$411,8,FALSE)</f>
        <v>Twin</v>
      </c>
      <c r="G3179" s="29"/>
      <c r="H3179" s="30"/>
      <c r="I3179" s="5" t="s">
        <v>3100</v>
      </c>
      <c r="J3179" s="6">
        <v>354</v>
      </c>
    </row>
    <row r="3180" spans="2:10" ht="13.35" customHeight="1">
      <c r="B3180" s="7" t="s">
        <v>3101</v>
      </c>
      <c r="C3180" s="19" t="str">
        <f>VLOOKUP($J3179,ASBVs!$A$2:$F$411,6,FALSE)</f>
        <v>211438</v>
      </c>
      <c r="D3180" s="20"/>
      <c r="E3180" s="20"/>
      <c r="F3180" s="7" t="s">
        <v>3102</v>
      </c>
      <c r="G3180" s="21">
        <f>VLOOKUP($J3179,ASBVs!$A$2:$G$411,7,FALSE)</f>
        <v>44728</v>
      </c>
      <c r="H3180" s="21"/>
      <c r="I3180" s="21"/>
      <c r="J3180" s="22"/>
    </row>
    <row r="3181" spans="2:10" ht="13.35" customHeight="1">
      <c r="B3181" s="8" t="s">
        <v>0</v>
      </c>
      <c r="C3181" s="9" t="s">
        <v>6</v>
      </c>
      <c r="D3181" s="9" t="s">
        <v>2667</v>
      </c>
      <c r="E3181" s="9" t="s">
        <v>2</v>
      </c>
      <c r="F3181" s="9" t="s">
        <v>1</v>
      </c>
      <c r="G3181" s="8" t="s">
        <v>3</v>
      </c>
      <c r="H3181" s="8" t="s">
        <v>4</v>
      </c>
      <c r="I3181" s="8" t="s">
        <v>5</v>
      </c>
      <c r="J3181" s="8" t="s">
        <v>7</v>
      </c>
    </row>
    <row r="3182" spans="2:10" ht="13.35" customHeight="1">
      <c r="B3182" s="10" t="str">
        <f>VLOOKUP($J3179,ASBVs!$A$2:$AE$411,9,FALSE)</f>
        <v>0.58</v>
      </c>
      <c r="C3182" s="10" t="str">
        <f>VLOOKUP($J3179,ASBVs!$A$2:$AE$411,11,FALSE)</f>
        <v>9.93</v>
      </c>
      <c r="D3182" s="10" t="str">
        <f>VLOOKUP($J3179,ASBVs!$A$2:$AE$411,13,FALSE)</f>
        <v>14.46</v>
      </c>
      <c r="E3182" s="10" t="str">
        <f>VLOOKUP($J3179,ASBVs!$A$2:$AE$411,17,FALSE)</f>
        <v>-0.18</v>
      </c>
      <c r="F3182" s="10" t="str">
        <f>VLOOKUP($J3179,ASBVs!$A$2:$AE$411,15,FALSE)</f>
        <v>1.78</v>
      </c>
      <c r="G3182" s="10" t="str">
        <f>VLOOKUP($J3179,ASBVs!$A$2:$AE$411,19,FALSE)</f>
        <v>2.98</v>
      </c>
      <c r="H3182" s="10" t="str">
        <f>VLOOKUP($J3179,ASBVs!$A$2:$AE$411,21,FALSE)</f>
        <v>-0.56</v>
      </c>
      <c r="I3182" s="10" t="str">
        <f>VLOOKUP($J3179,ASBVs!$A$2:$AE$411,23,FALSE)</f>
        <v>3.59</v>
      </c>
      <c r="J3182" s="10" t="str">
        <f>VLOOKUP($J3179,ASBVs!$A$2:$AE$411,25,FALSE)</f>
        <v>2.06</v>
      </c>
    </row>
    <row r="3183" spans="2:10" ht="13.35" customHeight="1">
      <c r="B3183" s="10" t="str">
        <f>VLOOKUP($J3179,ASBVs!$A$2:$AB$411,10,FALSE)</f>
        <v>61</v>
      </c>
      <c r="C3183" s="10" t="str">
        <f>VLOOKUP($J3179,ASBVs!$A$2:$AB$411,12,FALSE)</f>
        <v>63</v>
      </c>
      <c r="D3183" s="10" t="str">
        <f>VLOOKUP($J3179,ASBVs!$A$2:$AB$411,14,FALSE)</f>
        <v>59</v>
      </c>
      <c r="E3183" s="10" t="str">
        <f>VLOOKUP($J3179,ASBVs!$A$2:$AB$411,18,FALSE)</f>
        <v>61</v>
      </c>
      <c r="F3183" s="10" t="str">
        <f>VLOOKUP($J3179,ASBVs!$A$2:$AB$411,16,FALSE)</f>
        <v>64</v>
      </c>
      <c r="G3183" s="10" t="str">
        <f>VLOOKUP($J3179,ASBVs!$A$2:$AB$411,20,FALSE)</f>
        <v>55</v>
      </c>
      <c r="H3183" s="10" t="str">
        <f>VLOOKUP($J3179,ASBVs!$A$2:$AB$411,22,FALSE)</f>
        <v>42</v>
      </c>
      <c r="I3183" s="10" t="str">
        <f>VLOOKUP($J3179,ASBVs!$A$2:$AB$411,24,FALSE)</f>
        <v>42</v>
      </c>
      <c r="J3183" s="10" t="str">
        <f>VLOOKUP($J3179,ASBVs!$A$2:$AB$411,26,FALSE)</f>
        <v>45</v>
      </c>
    </row>
    <row r="3184" spans="2:10" ht="13.35" customHeight="1">
      <c r="B3184" s="11" t="s">
        <v>3103</v>
      </c>
      <c r="C3184" s="11" t="s">
        <v>3091</v>
      </c>
      <c r="D3184" s="11" t="s">
        <v>3104</v>
      </c>
      <c r="E3184" s="23" t="s">
        <v>2623</v>
      </c>
      <c r="F3184" s="23"/>
      <c r="G3184" s="24" t="s">
        <v>3105</v>
      </c>
      <c r="H3184" s="25"/>
      <c r="I3184" s="23" t="s">
        <v>3106</v>
      </c>
      <c r="J3184" s="23"/>
    </row>
    <row r="3185" spans="2:10" ht="13.35" customHeight="1">
      <c r="B3185" s="10" t="str">
        <f>VLOOKUP($J3179,ASBVs!$A$2:$AE$411,29,FALSE)</f>
        <v>2</v>
      </c>
      <c r="C3185" s="10" t="str">
        <f>VLOOKUP($J3179,ASBVs!$A$2:$AE$411,30,FALSE)</f>
        <v>2</v>
      </c>
      <c r="D3185" s="10" t="str">
        <f>VLOOKUP($J3179,ASBVs!$A$2:$AE$411,31,FALSE)</f>
        <v>3</v>
      </c>
      <c r="E3185" s="26" t="str">
        <f>VLOOKUP($J3179,ASBVs!$A$2:$B$411,2,FALSE)</f>
        <v xml:space="preserve">Tradie </v>
      </c>
      <c r="F3185" s="26"/>
      <c r="G3185" s="27" t="str">
        <f>VLOOKUP($J3179,ASBVs!$A$2:$AB$411,27,FALSE)</f>
        <v>128.28</v>
      </c>
      <c r="H3185" s="25"/>
      <c r="I3185" s="27" t="str">
        <f>VLOOKUP($J3179,ASBVs!$A$2:$AB$411,28,FALSE)</f>
        <v>135.36</v>
      </c>
      <c r="J3185" s="25"/>
    </row>
    <row r="3186" spans="2:10" ht="13.35" customHeight="1">
      <c r="B3186" s="28" t="s">
        <v>3107</v>
      </c>
      <c r="C3186" s="28"/>
      <c r="D3186" s="28"/>
      <c r="E3186" s="28"/>
      <c r="F3186" s="28"/>
      <c r="G3186" s="28"/>
      <c r="H3186" s="28" t="s">
        <v>3108</v>
      </c>
      <c r="I3186" s="28"/>
      <c r="J3186" s="28"/>
    </row>
    <row r="3188" spans="2:10" ht="13.35" customHeight="1">
      <c r="B3188" s="3" t="s">
        <v>3099</v>
      </c>
      <c r="C3188" s="4"/>
      <c r="D3188" s="4" t="str">
        <f>VLOOKUP($J3188,ASBVs!$A$2:$D$411,4,FALSE)</f>
        <v>220410</v>
      </c>
      <c r="E3188" s="4"/>
      <c r="F3188" s="4" t="str">
        <f>VLOOKUP($J3188,ASBVs!$A$2:$H$411,8,FALSE)</f>
        <v>Twin</v>
      </c>
      <c r="G3188" s="29" t="str">
        <f>VLOOKUP($J3188,ASBVs!$A$2:$AF$411,32,FALSE)</f>
        <v>«««««</v>
      </c>
      <c r="H3188" s="30"/>
      <c r="I3188" s="5" t="s">
        <v>3100</v>
      </c>
      <c r="J3188" s="6">
        <v>355</v>
      </c>
    </row>
    <row r="3189" spans="2:10" ht="13.35" customHeight="1">
      <c r="B3189" s="7" t="s">
        <v>3101</v>
      </c>
      <c r="C3189" s="19" t="str">
        <f>VLOOKUP($J3188,ASBVs!$A$2:$F$411,6,FALSE)</f>
        <v>210715</v>
      </c>
      <c r="D3189" s="20"/>
      <c r="E3189" s="20"/>
      <c r="F3189" s="7" t="s">
        <v>3102</v>
      </c>
      <c r="G3189" s="21">
        <f>VLOOKUP($J3188,ASBVs!$A$2:$G$411,7,FALSE)</f>
        <v>44681</v>
      </c>
      <c r="H3189" s="21"/>
      <c r="I3189" s="21"/>
      <c r="J3189" s="22"/>
    </row>
    <row r="3190" spans="2:10" ht="13.35" customHeight="1">
      <c r="B3190" s="8" t="s">
        <v>0</v>
      </c>
      <c r="C3190" s="9" t="s">
        <v>6</v>
      </c>
      <c r="D3190" s="9" t="s">
        <v>2667</v>
      </c>
      <c r="E3190" s="9" t="s">
        <v>2</v>
      </c>
      <c r="F3190" s="9" t="s">
        <v>1</v>
      </c>
      <c r="G3190" s="8" t="s">
        <v>3</v>
      </c>
      <c r="H3190" s="8" t="s">
        <v>4</v>
      </c>
      <c r="I3190" s="8" t="s">
        <v>5</v>
      </c>
      <c r="J3190" s="8" t="s">
        <v>7</v>
      </c>
    </row>
    <row r="3191" spans="2:10" ht="13.35" customHeight="1">
      <c r="B3191" s="10" t="str">
        <f>VLOOKUP($J3188,ASBVs!$A$2:$AE$411,9,FALSE)</f>
        <v>0.50</v>
      </c>
      <c r="C3191" s="10" t="str">
        <f>VLOOKUP($J3188,ASBVs!$A$2:$AE$411,11,FALSE)</f>
        <v>9.24</v>
      </c>
      <c r="D3191" s="10" t="str">
        <f>VLOOKUP($J3188,ASBVs!$A$2:$AE$411,13,FALSE)</f>
        <v>12.61</v>
      </c>
      <c r="E3191" s="10" t="str">
        <f>VLOOKUP($J3188,ASBVs!$A$2:$AE$411,17,FALSE)</f>
        <v>1.20</v>
      </c>
      <c r="F3191" s="10" t="str">
        <f>VLOOKUP($J3188,ASBVs!$A$2:$AE$411,15,FALSE)</f>
        <v>4.83</v>
      </c>
      <c r="G3191" s="10" t="str">
        <f>VLOOKUP($J3188,ASBVs!$A$2:$AE$411,19,FALSE)</f>
        <v>2.98</v>
      </c>
      <c r="H3191" s="10" t="str">
        <f>VLOOKUP($J3188,ASBVs!$A$2:$AE$411,21,FALSE)</f>
        <v>-0.15</v>
      </c>
      <c r="I3191" s="10" t="str">
        <f>VLOOKUP($J3188,ASBVs!$A$2:$AE$411,23,FALSE)</f>
        <v>1.32</v>
      </c>
      <c r="J3191" s="10" t="str">
        <f>VLOOKUP($J3188,ASBVs!$A$2:$AE$411,25,FALSE)</f>
        <v>3.04</v>
      </c>
    </row>
    <row r="3192" spans="2:10" ht="13.35" customHeight="1">
      <c r="B3192" s="10" t="str">
        <f>VLOOKUP($J3188,ASBVs!$A$2:$AB$411,10,FALSE)</f>
        <v>65</v>
      </c>
      <c r="C3192" s="10" t="str">
        <f>VLOOKUP($J3188,ASBVs!$A$2:$AB$411,12,FALSE)</f>
        <v>67</v>
      </c>
      <c r="D3192" s="10" t="str">
        <f>VLOOKUP($J3188,ASBVs!$A$2:$AB$411,14,FALSE)</f>
        <v>67</v>
      </c>
      <c r="E3192" s="10" t="str">
        <f>VLOOKUP($J3188,ASBVs!$A$2:$AB$411,18,FALSE)</f>
        <v>67</v>
      </c>
      <c r="F3192" s="10" t="str">
        <f>VLOOKUP($J3188,ASBVs!$A$2:$AB$411,16,FALSE)</f>
        <v>68</v>
      </c>
      <c r="G3192" s="10" t="str">
        <f>VLOOKUP($J3188,ASBVs!$A$2:$AB$411,20,FALSE)</f>
        <v>60</v>
      </c>
      <c r="H3192" s="10" t="str">
        <f>VLOOKUP($J3188,ASBVs!$A$2:$AB$411,22,FALSE)</f>
        <v>57</v>
      </c>
      <c r="I3192" s="10" t="str">
        <f>VLOOKUP($J3188,ASBVs!$A$2:$AB$411,24,FALSE)</f>
        <v>55</v>
      </c>
      <c r="J3192" s="10" t="str">
        <f>VLOOKUP($J3188,ASBVs!$A$2:$AB$411,26,FALSE)</f>
        <v>58</v>
      </c>
    </row>
    <row r="3193" spans="2:10" ht="13.35" customHeight="1">
      <c r="B3193" s="11" t="s">
        <v>3103</v>
      </c>
      <c r="C3193" s="11" t="s">
        <v>3091</v>
      </c>
      <c r="D3193" s="11" t="s">
        <v>3104</v>
      </c>
      <c r="E3193" s="23" t="s">
        <v>2623</v>
      </c>
      <c r="F3193" s="23"/>
      <c r="G3193" s="24" t="s">
        <v>3105</v>
      </c>
      <c r="H3193" s="25"/>
      <c r="I3193" s="23" t="s">
        <v>3106</v>
      </c>
      <c r="J3193" s="23"/>
    </row>
    <row r="3194" spans="2:10" ht="13.35" customHeight="1">
      <c r="B3194" s="10" t="str">
        <f>VLOOKUP($J3188,ASBVs!$A$2:$AE$411,29,FALSE)</f>
        <v>2</v>
      </c>
      <c r="C3194" s="10" t="str">
        <f>VLOOKUP($J3188,ASBVs!$A$2:$AE$411,30,FALSE)</f>
        <v>3</v>
      </c>
      <c r="D3194" s="10" t="str">
        <f>VLOOKUP($J3188,ASBVs!$A$2:$AE$411,31,FALSE)</f>
        <v>2</v>
      </c>
      <c r="E3194" s="26" t="str">
        <f>VLOOKUP($J3188,ASBVs!$A$2:$B$411,2,FALSE)</f>
        <v xml:space="preserve">Tradie </v>
      </c>
      <c r="F3194" s="26"/>
      <c r="G3194" s="27" t="str">
        <f>VLOOKUP($J3188,ASBVs!$A$2:$AB$411,27,FALSE)</f>
        <v>142.11</v>
      </c>
      <c r="H3194" s="25"/>
      <c r="I3194" s="27" t="str">
        <f>VLOOKUP($J3188,ASBVs!$A$2:$AB$411,28,FALSE)</f>
        <v>144.59</v>
      </c>
      <c r="J3194" s="25"/>
    </row>
    <row r="3195" spans="2:10" ht="13.35" customHeight="1">
      <c r="B3195" s="28" t="s">
        <v>3107</v>
      </c>
      <c r="C3195" s="28"/>
      <c r="D3195" s="28"/>
      <c r="E3195" s="28"/>
      <c r="F3195" s="28"/>
      <c r="G3195" s="28"/>
      <c r="H3195" s="28" t="s">
        <v>3108</v>
      </c>
      <c r="I3195" s="28"/>
      <c r="J3195" s="28"/>
    </row>
    <row r="3197" spans="2:10" ht="13.35" customHeight="1">
      <c r="B3197" s="3" t="s">
        <v>3099</v>
      </c>
      <c r="C3197" s="4"/>
      <c r="D3197" s="4" t="str">
        <f>VLOOKUP($J3197,ASBVs!$A$2:$D$411,4,FALSE)</f>
        <v>221432</v>
      </c>
      <c r="E3197" s="4"/>
      <c r="F3197" s="4" t="str">
        <f>VLOOKUP($J3197,ASBVs!$A$2:$H$411,8,FALSE)</f>
        <v>Twin</v>
      </c>
      <c r="G3197" s="29" t="str">
        <f>VLOOKUP($J3197,ASBVs!$A$2:$AF$411,32,FALSE)</f>
        <v xml:space="preserve"> </v>
      </c>
      <c r="H3197" s="30"/>
      <c r="I3197" s="5" t="s">
        <v>3100</v>
      </c>
      <c r="J3197" s="6">
        <v>356</v>
      </c>
    </row>
    <row r="3198" spans="2:10" ht="13.35" customHeight="1">
      <c r="B3198" s="7" t="s">
        <v>3101</v>
      </c>
      <c r="C3198" s="19" t="str">
        <f>VLOOKUP($J3197,ASBVs!$A$2:$F$411,6,FALSE)</f>
        <v>211273</v>
      </c>
      <c r="D3198" s="20"/>
      <c r="E3198" s="20"/>
      <c r="F3198" s="7" t="s">
        <v>3102</v>
      </c>
      <c r="G3198" s="21">
        <f>VLOOKUP($J3197,ASBVs!$A$2:$G$411,7,FALSE)</f>
        <v>44736</v>
      </c>
      <c r="H3198" s="21"/>
      <c r="I3198" s="21"/>
      <c r="J3198" s="22"/>
    </row>
    <row r="3199" spans="2:10" ht="13.35" customHeight="1">
      <c r="B3199" s="8" t="s">
        <v>0</v>
      </c>
      <c r="C3199" s="9" t="s">
        <v>6</v>
      </c>
      <c r="D3199" s="9" t="s">
        <v>2667</v>
      </c>
      <c r="E3199" s="9" t="s">
        <v>2</v>
      </c>
      <c r="F3199" s="9" t="s">
        <v>1</v>
      </c>
      <c r="G3199" s="8" t="s">
        <v>3</v>
      </c>
      <c r="H3199" s="8" t="s">
        <v>4</v>
      </c>
      <c r="I3199" s="8" t="s">
        <v>5</v>
      </c>
      <c r="J3199" s="8" t="s">
        <v>7</v>
      </c>
    </row>
    <row r="3200" spans="2:10" ht="13.35" customHeight="1">
      <c r="B3200" s="10" t="str">
        <f>VLOOKUP($J3197,ASBVs!$A$2:$AE$411,9,FALSE)</f>
        <v>0.43</v>
      </c>
      <c r="C3200" s="10" t="str">
        <f>VLOOKUP($J3197,ASBVs!$A$2:$AE$411,11,FALSE)</f>
        <v>9.26</v>
      </c>
      <c r="D3200" s="10" t="str">
        <f>VLOOKUP($J3197,ASBVs!$A$2:$AE$411,13,FALSE)</f>
        <v>14.00</v>
      </c>
      <c r="E3200" s="10" t="str">
        <f>VLOOKUP($J3197,ASBVs!$A$2:$AE$411,17,FALSE)</f>
        <v>0.78</v>
      </c>
      <c r="F3200" s="10" t="str">
        <f>VLOOKUP($J3197,ASBVs!$A$2:$AE$411,15,FALSE)</f>
        <v>3.02</v>
      </c>
      <c r="G3200" s="10" t="str">
        <f>VLOOKUP($J3197,ASBVs!$A$2:$AE$411,19,FALSE)</f>
        <v>2.19</v>
      </c>
      <c r="H3200" s="10" t="str">
        <f>VLOOKUP($J3197,ASBVs!$A$2:$AE$411,21,FALSE)</f>
        <v>-0.30</v>
      </c>
      <c r="I3200" s="10" t="str">
        <f>VLOOKUP($J3197,ASBVs!$A$2:$AE$411,23,FALSE)</f>
        <v>0.99</v>
      </c>
      <c r="J3200" s="10" t="str">
        <f>VLOOKUP($J3197,ASBVs!$A$2:$AE$411,25,FALSE)</f>
        <v>2.80</v>
      </c>
    </row>
    <row r="3201" spans="2:10" ht="13.35" customHeight="1">
      <c r="B3201" s="10" t="str">
        <f>VLOOKUP($J3197,ASBVs!$A$2:$AB$411,10,FALSE)</f>
        <v>58</v>
      </c>
      <c r="C3201" s="10" t="str">
        <f>VLOOKUP($J3197,ASBVs!$A$2:$AB$411,12,FALSE)</f>
        <v>60</v>
      </c>
      <c r="D3201" s="10" t="str">
        <f>VLOOKUP($J3197,ASBVs!$A$2:$AB$411,14,FALSE)</f>
        <v>57</v>
      </c>
      <c r="E3201" s="10" t="str">
        <f>VLOOKUP($J3197,ASBVs!$A$2:$AB$411,18,FALSE)</f>
        <v>60</v>
      </c>
      <c r="F3201" s="10" t="str">
        <f>VLOOKUP($J3197,ASBVs!$A$2:$AB$411,16,FALSE)</f>
        <v>62</v>
      </c>
      <c r="G3201" s="10" t="str">
        <f>VLOOKUP($J3197,ASBVs!$A$2:$AB$411,20,FALSE)</f>
        <v>54</v>
      </c>
      <c r="H3201" s="10" t="str">
        <f>VLOOKUP($J3197,ASBVs!$A$2:$AB$411,22,FALSE)</f>
        <v>44</v>
      </c>
      <c r="I3201" s="10" t="str">
        <f>VLOOKUP($J3197,ASBVs!$A$2:$AB$411,24,FALSE)</f>
        <v>43</v>
      </c>
      <c r="J3201" s="10" t="str">
        <f>VLOOKUP($J3197,ASBVs!$A$2:$AB$411,26,FALSE)</f>
        <v>47</v>
      </c>
    </row>
    <row r="3202" spans="2:10" ht="13.35" customHeight="1">
      <c r="B3202" s="11" t="s">
        <v>3103</v>
      </c>
      <c r="C3202" s="11" t="s">
        <v>3091</v>
      </c>
      <c r="D3202" s="11" t="s">
        <v>3104</v>
      </c>
      <c r="E3202" s="23" t="s">
        <v>2623</v>
      </c>
      <c r="F3202" s="23"/>
      <c r="G3202" s="24" t="s">
        <v>3105</v>
      </c>
      <c r="H3202" s="25"/>
      <c r="I3202" s="23" t="s">
        <v>3106</v>
      </c>
      <c r="J3202" s="23"/>
    </row>
    <row r="3203" spans="2:10" ht="13.35" customHeight="1">
      <c r="B3203" s="10" t="str">
        <f>VLOOKUP($J3197,ASBVs!$A$2:$AE$411,29,FALSE)</f>
        <v>2</v>
      </c>
      <c r="C3203" s="10" t="str">
        <f>VLOOKUP($J3197,ASBVs!$A$2:$AE$411,30,FALSE)</f>
        <v>3</v>
      </c>
      <c r="D3203" s="10" t="str">
        <f>VLOOKUP($J3197,ASBVs!$A$2:$AE$411,31,FALSE)</f>
        <v>2</v>
      </c>
      <c r="E3203" s="26" t="str">
        <f>VLOOKUP($J3197,ASBVs!$A$2:$B$411,2,FALSE)</f>
        <v xml:space="preserve">Tradie </v>
      </c>
      <c r="F3203" s="26"/>
      <c r="G3203" s="27" t="str">
        <f>VLOOKUP($J3197,ASBVs!$A$2:$AB$411,27,FALSE)</f>
        <v>140.01</v>
      </c>
      <c r="H3203" s="25"/>
      <c r="I3203" s="27" t="str">
        <f>VLOOKUP($J3197,ASBVs!$A$2:$AB$411,28,FALSE)</f>
        <v>144.27</v>
      </c>
      <c r="J3203" s="25"/>
    </row>
    <row r="3204" spans="2:10" ht="13.35" customHeight="1">
      <c r="B3204" s="28" t="s">
        <v>3107</v>
      </c>
      <c r="C3204" s="28"/>
      <c r="D3204" s="28"/>
      <c r="E3204" s="28"/>
      <c r="F3204" s="28"/>
      <c r="G3204" s="28"/>
      <c r="H3204" s="28" t="s">
        <v>3108</v>
      </c>
      <c r="I3204" s="28"/>
      <c r="J3204" s="28"/>
    </row>
    <row r="3206" spans="2:10" ht="13.35" customHeight="1">
      <c r="B3206" s="3" t="s">
        <v>3099</v>
      </c>
      <c r="C3206" s="4"/>
      <c r="D3206" s="4" t="str">
        <f>VLOOKUP($J3206,ASBVs!$A$2:$D$411,4,FALSE)</f>
        <v>221467</v>
      </c>
      <c r="E3206" s="4"/>
      <c r="F3206" s="4" t="str">
        <f>VLOOKUP($J3206,ASBVs!$A$2:$H$411,8,FALSE)</f>
        <v>Twin</v>
      </c>
      <c r="G3206" s="29"/>
      <c r="H3206" s="30"/>
      <c r="I3206" s="5" t="s">
        <v>3100</v>
      </c>
      <c r="J3206" s="6">
        <v>357</v>
      </c>
    </row>
    <row r="3207" spans="2:10" ht="13.35" customHeight="1">
      <c r="B3207" s="7" t="s">
        <v>3101</v>
      </c>
      <c r="C3207" s="19" t="str">
        <f>VLOOKUP($J3206,ASBVs!$A$2:$F$411,6,FALSE)</f>
        <v>201741</v>
      </c>
      <c r="D3207" s="20"/>
      <c r="E3207" s="20"/>
      <c r="F3207" s="7" t="s">
        <v>3102</v>
      </c>
      <c r="G3207" s="21">
        <f>VLOOKUP($J3206,ASBVs!$A$2:$G$411,7,FALSE)</f>
        <v>44738</v>
      </c>
      <c r="H3207" s="21"/>
      <c r="I3207" s="21"/>
      <c r="J3207" s="22"/>
    </row>
    <row r="3208" spans="2:10" ht="13.35" customHeight="1">
      <c r="B3208" s="8" t="s">
        <v>0</v>
      </c>
      <c r="C3208" s="9" t="s">
        <v>6</v>
      </c>
      <c r="D3208" s="9" t="s">
        <v>2667</v>
      </c>
      <c r="E3208" s="9" t="s">
        <v>2</v>
      </c>
      <c r="F3208" s="9" t="s">
        <v>1</v>
      </c>
      <c r="G3208" s="8" t="s">
        <v>3</v>
      </c>
      <c r="H3208" s="8" t="s">
        <v>4</v>
      </c>
      <c r="I3208" s="8" t="s">
        <v>5</v>
      </c>
      <c r="J3208" s="8" t="s">
        <v>7</v>
      </c>
    </row>
    <row r="3209" spans="2:10" ht="13.35" customHeight="1">
      <c r="B3209" s="10" t="str">
        <f>VLOOKUP($J3206,ASBVs!$A$2:$AE$411,9,FALSE)</f>
        <v>0.45</v>
      </c>
      <c r="C3209" s="10" t="str">
        <f>VLOOKUP($J3206,ASBVs!$A$2:$AE$411,11,FALSE)</f>
        <v>10.06</v>
      </c>
      <c r="D3209" s="10" t="str">
        <f>VLOOKUP($J3206,ASBVs!$A$2:$AE$411,13,FALSE)</f>
        <v>14.56</v>
      </c>
      <c r="E3209" s="10" t="str">
        <f>VLOOKUP($J3206,ASBVs!$A$2:$AE$411,17,FALSE)</f>
        <v>0.05</v>
      </c>
      <c r="F3209" s="10" t="str">
        <f>VLOOKUP($J3206,ASBVs!$A$2:$AE$411,15,FALSE)</f>
        <v>3.17</v>
      </c>
      <c r="G3209" s="10" t="str">
        <f>VLOOKUP($J3206,ASBVs!$A$2:$AE$411,19,FALSE)</f>
        <v>3.92</v>
      </c>
      <c r="H3209" s="10" t="str">
        <f>VLOOKUP($J3206,ASBVs!$A$2:$AE$411,21,FALSE)</f>
        <v>-0.56</v>
      </c>
      <c r="I3209" s="10" t="str">
        <f>VLOOKUP($J3206,ASBVs!$A$2:$AE$411,23,FALSE)</f>
        <v>2.95</v>
      </c>
      <c r="J3209" s="10" t="str">
        <f>VLOOKUP($J3206,ASBVs!$A$2:$AE$411,25,FALSE)</f>
        <v>2.72</v>
      </c>
    </row>
    <row r="3210" spans="2:10" ht="13.35" customHeight="1">
      <c r="B3210" s="10" t="str">
        <f>VLOOKUP($J3206,ASBVs!$A$2:$AB$411,10,FALSE)</f>
        <v>61</v>
      </c>
      <c r="C3210" s="10" t="str">
        <f>VLOOKUP($J3206,ASBVs!$A$2:$AB$411,12,FALSE)</f>
        <v>64</v>
      </c>
      <c r="D3210" s="10" t="str">
        <f>VLOOKUP($J3206,ASBVs!$A$2:$AB$411,14,FALSE)</f>
        <v>60</v>
      </c>
      <c r="E3210" s="10" t="str">
        <f>VLOOKUP($J3206,ASBVs!$A$2:$AB$411,18,FALSE)</f>
        <v>62</v>
      </c>
      <c r="F3210" s="10" t="str">
        <f>VLOOKUP($J3206,ASBVs!$A$2:$AB$411,16,FALSE)</f>
        <v>64</v>
      </c>
      <c r="G3210" s="10" t="str">
        <f>VLOOKUP($J3206,ASBVs!$A$2:$AB$411,20,FALSE)</f>
        <v>56</v>
      </c>
      <c r="H3210" s="10" t="str">
        <f>VLOOKUP($J3206,ASBVs!$A$2:$AB$411,22,FALSE)</f>
        <v>40</v>
      </c>
      <c r="I3210" s="10" t="str">
        <f>VLOOKUP($J3206,ASBVs!$A$2:$AB$411,24,FALSE)</f>
        <v>40</v>
      </c>
      <c r="J3210" s="10" t="str">
        <f>VLOOKUP($J3206,ASBVs!$A$2:$AB$411,26,FALSE)</f>
        <v>46</v>
      </c>
    </row>
    <row r="3211" spans="2:10" ht="13.35" customHeight="1">
      <c r="B3211" s="11" t="s">
        <v>3103</v>
      </c>
      <c r="C3211" s="11" t="s">
        <v>3091</v>
      </c>
      <c r="D3211" s="11" t="s">
        <v>3104</v>
      </c>
      <c r="E3211" s="23" t="s">
        <v>2623</v>
      </c>
      <c r="F3211" s="23"/>
      <c r="G3211" s="24" t="s">
        <v>3105</v>
      </c>
      <c r="H3211" s="25"/>
      <c r="I3211" s="23" t="s">
        <v>3106</v>
      </c>
      <c r="J3211" s="23"/>
    </row>
    <row r="3212" spans="2:10" ht="13.35" customHeight="1">
      <c r="B3212" s="10" t="str">
        <f>VLOOKUP($J3206,ASBVs!$A$2:$AE$411,29,FALSE)</f>
        <v>2</v>
      </c>
      <c r="C3212" s="10" t="str">
        <f>VLOOKUP($J3206,ASBVs!$A$2:$AE$411,30,FALSE)</f>
        <v>2</v>
      </c>
      <c r="D3212" s="10" t="str">
        <f>VLOOKUP($J3206,ASBVs!$A$2:$AE$411,31,FALSE)</f>
        <v>2</v>
      </c>
      <c r="E3212" s="26" t="str">
        <f>VLOOKUP($J3206,ASBVs!$A$2:$B$411,2,FALSE)</f>
        <v xml:space="preserve">Tradie </v>
      </c>
      <c r="F3212" s="26"/>
      <c r="G3212" s="27" t="str">
        <f>VLOOKUP($J3206,ASBVs!$A$2:$AB$411,27,FALSE)</f>
        <v>138.83</v>
      </c>
      <c r="H3212" s="25"/>
      <c r="I3212" s="27" t="str">
        <f>VLOOKUP($J3206,ASBVs!$A$2:$AB$411,28,FALSE)</f>
        <v>145.86</v>
      </c>
      <c r="J3212" s="25"/>
    </row>
    <row r="3213" spans="2:10" ht="13.35" customHeight="1">
      <c r="B3213" s="28" t="s">
        <v>3107</v>
      </c>
      <c r="C3213" s="28"/>
      <c r="D3213" s="28"/>
      <c r="E3213" s="28"/>
      <c r="F3213" s="28"/>
      <c r="G3213" s="28"/>
      <c r="H3213" s="28" t="s">
        <v>3108</v>
      </c>
      <c r="I3213" s="28"/>
      <c r="J3213" s="28"/>
    </row>
    <row r="3215" spans="2:10" ht="13.35" customHeight="1">
      <c r="B3215" s="3" t="s">
        <v>3099</v>
      </c>
      <c r="C3215" s="4"/>
      <c r="D3215" s="4" t="str">
        <f>VLOOKUP($J3215,ASBVs!$A$2:$D$411,4,FALSE)</f>
        <v>221440</v>
      </c>
      <c r="E3215" s="4"/>
      <c r="F3215" s="4" t="str">
        <f>VLOOKUP($J3215,ASBVs!$A$2:$H$411,8,FALSE)</f>
        <v>Single</v>
      </c>
      <c r="G3215" s="29" t="str">
        <f>VLOOKUP($J3215,ASBVs!$A$2:$AF$411,32,FALSE)</f>
        <v xml:space="preserve"> </v>
      </c>
      <c r="H3215" s="30"/>
      <c r="I3215" s="5" t="s">
        <v>3100</v>
      </c>
      <c r="J3215" s="6">
        <v>358</v>
      </c>
    </row>
    <row r="3216" spans="2:10" ht="13.35" customHeight="1">
      <c r="B3216" s="7" t="s">
        <v>3101</v>
      </c>
      <c r="C3216" s="19" t="str">
        <f>VLOOKUP($J3215,ASBVs!$A$2:$F$411,6,FALSE)</f>
        <v>210890</v>
      </c>
      <c r="D3216" s="20"/>
      <c r="E3216" s="20"/>
      <c r="F3216" s="7" t="s">
        <v>3102</v>
      </c>
      <c r="G3216" s="21">
        <f>VLOOKUP($J3215,ASBVs!$A$2:$G$411,7,FALSE)</f>
        <v>44736</v>
      </c>
      <c r="H3216" s="21"/>
      <c r="I3216" s="21"/>
      <c r="J3216" s="22"/>
    </row>
    <row r="3217" spans="2:10" ht="13.35" customHeight="1">
      <c r="B3217" s="8" t="s">
        <v>0</v>
      </c>
      <c r="C3217" s="9" t="s">
        <v>6</v>
      </c>
      <c r="D3217" s="9" t="s">
        <v>2667</v>
      </c>
      <c r="E3217" s="9" t="s">
        <v>2</v>
      </c>
      <c r="F3217" s="9" t="s">
        <v>1</v>
      </c>
      <c r="G3217" s="8" t="s">
        <v>3</v>
      </c>
      <c r="H3217" s="8" t="s">
        <v>4</v>
      </c>
      <c r="I3217" s="8" t="s">
        <v>5</v>
      </c>
      <c r="J3217" s="8" t="s">
        <v>7</v>
      </c>
    </row>
    <row r="3218" spans="2:10" ht="13.35" customHeight="1">
      <c r="B3218" s="10" t="str">
        <f>VLOOKUP($J3215,ASBVs!$A$2:$AE$411,9,FALSE)</f>
        <v>0.36</v>
      </c>
      <c r="C3218" s="10" t="str">
        <f>VLOOKUP($J3215,ASBVs!$A$2:$AE$411,11,FALSE)</f>
        <v>9.18</v>
      </c>
      <c r="D3218" s="10" t="str">
        <f>VLOOKUP($J3215,ASBVs!$A$2:$AE$411,13,FALSE)</f>
        <v>14.19</v>
      </c>
      <c r="E3218" s="10" t="str">
        <f>VLOOKUP($J3215,ASBVs!$A$2:$AE$411,17,FALSE)</f>
        <v>-0.26</v>
      </c>
      <c r="F3218" s="10" t="str">
        <f>VLOOKUP($J3215,ASBVs!$A$2:$AE$411,15,FALSE)</f>
        <v>3.45</v>
      </c>
      <c r="G3218" s="10" t="str">
        <f>VLOOKUP($J3215,ASBVs!$A$2:$AE$411,19,FALSE)</f>
        <v>3.79</v>
      </c>
      <c r="H3218" s="10" t="str">
        <f>VLOOKUP($J3215,ASBVs!$A$2:$AE$411,21,FALSE)</f>
        <v>-0.35</v>
      </c>
      <c r="I3218" s="10" t="str">
        <f>VLOOKUP($J3215,ASBVs!$A$2:$AE$411,23,FALSE)</f>
        <v>0.88</v>
      </c>
      <c r="J3218" s="10" t="str">
        <f>VLOOKUP($J3215,ASBVs!$A$2:$AE$411,25,FALSE)</f>
        <v>2.78</v>
      </c>
    </row>
    <row r="3219" spans="2:10" ht="13.35" customHeight="1">
      <c r="B3219" s="10" t="str">
        <f>VLOOKUP($J3215,ASBVs!$A$2:$AB$411,10,FALSE)</f>
        <v>62</v>
      </c>
      <c r="C3219" s="10" t="str">
        <f>VLOOKUP($J3215,ASBVs!$A$2:$AB$411,12,FALSE)</f>
        <v>64</v>
      </c>
      <c r="D3219" s="10" t="str">
        <f>VLOOKUP($J3215,ASBVs!$A$2:$AB$411,14,FALSE)</f>
        <v>62</v>
      </c>
      <c r="E3219" s="10" t="str">
        <f>VLOOKUP($J3215,ASBVs!$A$2:$AB$411,18,FALSE)</f>
        <v>64</v>
      </c>
      <c r="F3219" s="10" t="str">
        <f>VLOOKUP($J3215,ASBVs!$A$2:$AB$411,16,FALSE)</f>
        <v>66</v>
      </c>
      <c r="G3219" s="10" t="str">
        <f>VLOOKUP($J3215,ASBVs!$A$2:$AB$411,20,FALSE)</f>
        <v>57</v>
      </c>
      <c r="H3219" s="10" t="str">
        <f>VLOOKUP($J3215,ASBVs!$A$2:$AB$411,22,FALSE)</f>
        <v>47</v>
      </c>
      <c r="I3219" s="10" t="str">
        <f>VLOOKUP($J3215,ASBVs!$A$2:$AB$411,24,FALSE)</f>
        <v>47</v>
      </c>
      <c r="J3219" s="10" t="str">
        <f>VLOOKUP($J3215,ASBVs!$A$2:$AB$411,26,FALSE)</f>
        <v>51</v>
      </c>
    </row>
    <row r="3220" spans="2:10" ht="13.35" customHeight="1">
      <c r="B3220" s="11" t="s">
        <v>3103</v>
      </c>
      <c r="C3220" s="11" t="s">
        <v>3091</v>
      </c>
      <c r="D3220" s="11" t="s">
        <v>3104</v>
      </c>
      <c r="E3220" s="23" t="s">
        <v>2623</v>
      </c>
      <c r="F3220" s="23"/>
      <c r="G3220" s="24" t="s">
        <v>3105</v>
      </c>
      <c r="H3220" s="25"/>
      <c r="I3220" s="23" t="s">
        <v>3106</v>
      </c>
      <c r="J3220" s="23"/>
    </row>
    <row r="3221" spans="2:10" ht="13.35" customHeight="1">
      <c r="B3221" s="10" t="str">
        <f>VLOOKUP($J3215,ASBVs!$A$2:$AE$411,29,FALSE)</f>
        <v>2</v>
      </c>
      <c r="C3221" s="10" t="str">
        <f>VLOOKUP($J3215,ASBVs!$A$2:$AE$411,30,FALSE)</f>
        <v>1</v>
      </c>
      <c r="D3221" s="10" t="str">
        <f>VLOOKUP($J3215,ASBVs!$A$2:$AE$411,31,FALSE)</f>
        <v>2</v>
      </c>
      <c r="E3221" s="26" t="str">
        <f>VLOOKUP($J3215,ASBVs!$A$2:$B$411,2,FALSE)</f>
        <v xml:space="preserve">Tradie </v>
      </c>
      <c r="F3221" s="26"/>
      <c r="G3221" s="27" t="str">
        <f>VLOOKUP($J3215,ASBVs!$A$2:$AB$411,27,FALSE)</f>
        <v>145.99</v>
      </c>
      <c r="H3221" s="25"/>
      <c r="I3221" s="27" t="str">
        <f>VLOOKUP($J3215,ASBVs!$A$2:$AB$411,28,FALSE)</f>
        <v>150.71</v>
      </c>
      <c r="J3221" s="25"/>
    </row>
    <row r="3222" spans="2:10" ht="13.35" customHeight="1">
      <c r="B3222" s="28" t="s">
        <v>3107</v>
      </c>
      <c r="C3222" s="28"/>
      <c r="D3222" s="28"/>
      <c r="E3222" s="28"/>
      <c r="F3222" s="28"/>
      <c r="G3222" s="28"/>
      <c r="H3222" s="28" t="s">
        <v>3108</v>
      </c>
      <c r="I3222" s="28"/>
      <c r="J3222" s="28"/>
    </row>
    <row r="3224" spans="2:10" ht="13.35" customHeight="1">
      <c r="B3224" s="3" t="s">
        <v>3099</v>
      </c>
      <c r="C3224" s="4"/>
      <c r="D3224" s="4" t="str">
        <f>VLOOKUP($J3224,ASBVs!$A$2:$D$411,4,FALSE)</f>
        <v>221466</v>
      </c>
      <c r="E3224" s="4"/>
      <c r="F3224" s="4" t="str">
        <f>VLOOKUP($J3224,ASBVs!$A$2:$H$411,8,FALSE)</f>
        <v>Twin</v>
      </c>
      <c r="G3224" s="29"/>
      <c r="H3224" s="30"/>
      <c r="I3224" s="5" t="s">
        <v>3100</v>
      </c>
      <c r="J3224" s="6">
        <v>359</v>
      </c>
    </row>
    <row r="3225" spans="2:10" ht="13.35" customHeight="1">
      <c r="B3225" s="7" t="s">
        <v>3101</v>
      </c>
      <c r="C3225" s="19" t="str">
        <f>VLOOKUP($J3224,ASBVs!$A$2:$F$411,6,FALSE)</f>
        <v>211273</v>
      </c>
      <c r="D3225" s="20"/>
      <c r="E3225" s="20"/>
      <c r="F3225" s="7" t="s">
        <v>3102</v>
      </c>
      <c r="G3225" s="21">
        <f>VLOOKUP($J3224,ASBVs!$A$2:$G$411,7,FALSE)</f>
        <v>44738</v>
      </c>
      <c r="H3225" s="21"/>
      <c r="I3225" s="21"/>
      <c r="J3225" s="22"/>
    </row>
    <row r="3226" spans="2:10" ht="13.35" customHeight="1">
      <c r="B3226" s="8" t="s">
        <v>0</v>
      </c>
      <c r="C3226" s="9" t="s">
        <v>6</v>
      </c>
      <c r="D3226" s="9" t="s">
        <v>2667</v>
      </c>
      <c r="E3226" s="9" t="s">
        <v>2</v>
      </c>
      <c r="F3226" s="9" t="s">
        <v>1</v>
      </c>
      <c r="G3226" s="8" t="s">
        <v>3</v>
      </c>
      <c r="H3226" s="8" t="s">
        <v>4</v>
      </c>
      <c r="I3226" s="8" t="s">
        <v>5</v>
      </c>
      <c r="J3226" s="8" t="s">
        <v>7</v>
      </c>
    </row>
    <row r="3227" spans="2:10" ht="13.35" customHeight="1">
      <c r="B3227" s="10" t="str">
        <f>VLOOKUP($J3224,ASBVs!$A$2:$AE$411,9,FALSE)</f>
        <v>0.35</v>
      </c>
      <c r="C3227" s="10" t="str">
        <f>VLOOKUP($J3224,ASBVs!$A$2:$AE$411,11,FALSE)</f>
        <v>9.83</v>
      </c>
      <c r="D3227" s="10" t="str">
        <f>VLOOKUP($J3224,ASBVs!$A$2:$AE$411,13,FALSE)</f>
        <v>14.53</v>
      </c>
      <c r="E3227" s="10" t="str">
        <f>VLOOKUP($J3224,ASBVs!$A$2:$AE$411,17,FALSE)</f>
        <v>0.56</v>
      </c>
      <c r="F3227" s="10" t="str">
        <f>VLOOKUP($J3224,ASBVs!$A$2:$AE$411,15,FALSE)</f>
        <v>2.72</v>
      </c>
      <c r="G3227" s="10" t="str">
        <f>VLOOKUP($J3224,ASBVs!$A$2:$AE$411,19,FALSE)</f>
        <v>2.83</v>
      </c>
      <c r="H3227" s="10" t="str">
        <f>VLOOKUP($J3224,ASBVs!$A$2:$AE$411,21,FALSE)</f>
        <v>-0.52</v>
      </c>
      <c r="I3227" s="10" t="str">
        <f>VLOOKUP($J3224,ASBVs!$A$2:$AE$411,23,FALSE)</f>
        <v>3.10</v>
      </c>
      <c r="J3227" s="10" t="str">
        <f>VLOOKUP($J3224,ASBVs!$A$2:$AE$411,25,FALSE)</f>
        <v>2.74</v>
      </c>
    </row>
    <row r="3228" spans="2:10" ht="13.35" customHeight="1">
      <c r="B3228" s="10" t="str">
        <f>VLOOKUP($J3224,ASBVs!$A$2:$AB$411,10,FALSE)</f>
        <v>56</v>
      </c>
      <c r="C3228" s="10" t="str">
        <f>VLOOKUP($J3224,ASBVs!$A$2:$AB$411,12,FALSE)</f>
        <v>59</v>
      </c>
      <c r="D3228" s="10" t="str">
        <f>VLOOKUP($J3224,ASBVs!$A$2:$AB$411,14,FALSE)</f>
        <v>56</v>
      </c>
      <c r="E3228" s="10" t="str">
        <f>VLOOKUP($J3224,ASBVs!$A$2:$AB$411,18,FALSE)</f>
        <v>58</v>
      </c>
      <c r="F3228" s="10" t="str">
        <f>VLOOKUP($J3224,ASBVs!$A$2:$AB$411,16,FALSE)</f>
        <v>61</v>
      </c>
      <c r="G3228" s="10" t="str">
        <f>VLOOKUP($J3224,ASBVs!$A$2:$AB$411,20,FALSE)</f>
        <v>53</v>
      </c>
      <c r="H3228" s="10" t="str">
        <f>VLOOKUP($J3224,ASBVs!$A$2:$AB$411,22,FALSE)</f>
        <v>41</v>
      </c>
      <c r="I3228" s="10" t="str">
        <f>VLOOKUP($J3224,ASBVs!$A$2:$AB$411,24,FALSE)</f>
        <v>41</v>
      </c>
      <c r="J3228" s="10" t="str">
        <f>VLOOKUP($J3224,ASBVs!$A$2:$AB$411,26,FALSE)</f>
        <v>44</v>
      </c>
    </row>
    <row r="3229" spans="2:10" ht="13.35" customHeight="1">
      <c r="B3229" s="11" t="s">
        <v>3103</v>
      </c>
      <c r="C3229" s="11" t="s">
        <v>3091</v>
      </c>
      <c r="D3229" s="11" t="s">
        <v>3104</v>
      </c>
      <c r="E3229" s="23" t="s">
        <v>2623</v>
      </c>
      <c r="F3229" s="23"/>
      <c r="G3229" s="24" t="s">
        <v>3105</v>
      </c>
      <c r="H3229" s="25"/>
      <c r="I3229" s="23" t="s">
        <v>3106</v>
      </c>
      <c r="J3229" s="23"/>
    </row>
    <row r="3230" spans="2:10" ht="13.35" customHeight="1">
      <c r="B3230" s="10" t="str">
        <f>VLOOKUP($J3224,ASBVs!$A$2:$AE$411,29,FALSE)</f>
        <v>3</v>
      </c>
      <c r="C3230" s="10" t="str">
        <f>VLOOKUP($J3224,ASBVs!$A$2:$AE$411,30,FALSE)</f>
        <v>3</v>
      </c>
      <c r="D3230" s="10" t="str">
        <f>VLOOKUP($J3224,ASBVs!$A$2:$AE$411,31,FALSE)</f>
        <v>2</v>
      </c>
      <c r="E3230" s="26" t="str">
        <f>VLOOKUP($J3224,ASBVs!$A$2:$B$411,2,FALSE)</f>
        <v xml:space="preserve">Tradie </v>
      </c>
      <c r="F3230" s="26"/>
      <c r="G3230" s="27" t="str">
        <f>VLOOKUP($J3224,ASBVs!$A$2:$AB$411,27,FALSE)</f>
        <v>134.70</v>
      </c>
      <c r="H3230" s="25"/>
      <c r="I3230" s="27" t="str">
        <f>VLOOKUP($J3224,ASBVs!$A$2:$AB$411,28,FALSE)</f>
        <v>141.36</v>
      </c>
      <c r="J3230" s="25"/>
    </row>
    <row r="3231" spans="2:10" ht="13.35" customHeight="1">
      <c r="B3231" s="28" t="s">
        <v>3107</v>
      </c>
      <c r="C3231" s="28"/>
      <c r="D3231" s="28"/>
      <c r="E3231" s="28"/>
      <c r="F3231" s="28"/>
      <c r="G3231" s="28"/>
      <c r="H3231" s="28" t="s">
        <v>3108</v>
      </c>
      <c r="I3231" s="28"/>
      <c r="J3231" s="28"/>
    </row>
    <row r="3233" spans="2:10" ht="13.35" customHeight="1">
      <c r="B3233" s="3" t="s">
        <v>3099</v>
      </c>
      <c r="C3233" s="4"/>
      <c r="D3233" s="4" t="str">
        <f>VLOOKUP($J3233,ASBVs!$A$2:$D$411,4,FALSE)</f>
        <v>220990</v>
      </c>
      <c r="E3233" s="4"/>
      <c r="F3233" s="4" t="str">
        <f>VLOOKUP($J3233,ASBVs!$A$2:$H$411,8,FALSE)</f>
        <v>Single</v>
      </c>
      <c r="G3233" s="29" t="str">
        <f>VLOOKUP($J3233,ASBVs!$A$2:$AF$411,32,FALSE)</f>
        <v xml:space="preserve"> </v>
      </c>
      <c r="H3233" s="30"/>
      <c r="I3233" s="5" t="s">
        <v>3100</v>
      </c>
      <c r="J3233" s="6">
        <v>360</v>
      </c>
    </row>
    <row r="3234" spans="2:10" ht="13.35" customHeight="1">
      <c r="B3234" s="7" t="s">
        <v>3101</v>
      </c>
      <c r="C3234" s="19" t="str">
        <f>VLOOKUP($J3233,ASBVs!$A$2:$F$411,6,FALSE)</f>
        <v>210174</v>
      </c>
      <c r="D3234" s="20"/>
      <c r="E3234" s="20"/>
      <c r="F3234" s="7" t="s">
        <v>3102</v>
      </c>
      <c r="G3234" s="21">
        <f>VLOOKUP($J3233,ASBVs!$A$2:$G$411,7,FALSE)</f>
        <v>44695</v>
      </c>
      <c r="H3234" s="21"/>
      <c r="I3234" s="21"/>
      <c r="J3234" s="22"/>
    </row>
    <row r="3235" spans="2:10" ht="13.35" customHeight="1">
      <c r="B3235" s="8" t="s">
        <v>0</v>
      </c>
      <c r="C3235" s="9" t="s">
        <v>6</v>
      </c>
      <c r="D3235" s="9" t="s">
        <v>2667</v>
      </c>
      <c r="E3235" s="9" t="s">
        <v>2</v>
      </c>
      <c r="F3235" s="9" t="s">
        <v>1</v>
      </c>
      <c r="G3235" s="8" t="s">
        <v>3</v>
      </c>
      <c r="H3235" s="8" t="s">
        <v>4</v>
      </c>
      <c r="I3235" s="8" t="s">
        <v>5</v>
      </c>
      <c r="J3235" s="8" t="s">
        <v>7</v>
      </c>
    </row>
    <row r="3236" spans="2:10" ht="13.35" customHeight="1">
      <c r="B3236" s="10" t="str">
        <f>VLOOKUP($J3233,ASBVs!$A$2:$AE$411,9,FALSE)</f>
        <v>0.66</v>
      </c>
      <c r="C3236" s="10" t="str">
        <f>VLOOKUP($J3233,ASBVs!$A$2:$AE$411,11,FALSE)</f>
        <v>11.00</v>
      </c>
      <c r="D3236" s="10" t="str">
        <f>VLOOKUP($J3233,ASBVs!$A$2:$AE$411,13,FALSE)</f>
        <v>14.90</v>
      </c>
      <c r="E3236" s="10" t="str">
        <f>VLOOKUP($J3233,ASBVs!$A$2:$AE$411,17,FALSE)</f>
        <v>-0.73</v>
      </c>
      <c r="F3236" s="10" t="str">
        <f>VLOOKUP($J3233,ASBVs!$A$2:$AE$411,15,FALSE)</f>
        <v>2.56</v>
      </c>
      <c r="G3236" s="10" t="str">
        <f>VLOOKUP($J3233,ASBVs!$A$2:$AE$411,19,FALSE)</f>
        <v>4.35</v>
      </c>
      <c r="H3236" s="10" t="str">
        <f>VLOOKUP($J3233,ASBVs!$A$2:$AE$411,21,FALSE)</f>
        <v>-0.42</v>
      </c>
      <c r="I3236" s="10" t="str">
        <f>VLOOKUP($J3233,ASBVs!$A$2:$AE$411,23,FALSE)</f>
        <v>3.69</v>
      </c>
      <c r="J3236" s="10" t="str">
        <f>VLOOKUP($J3233,ASBVs!$A$2:$AE$411,25,FALSE)</f>
        <v>2.03</v>
      </c>
    </row>
    <row r="3237" spans="2:10" ht="13.35" customHeight="1">
      <c r="B3237" s="10" t="str">
        <f>VLOOKUP($J3233,ASBVs!$A$2:$AB$411,10,FALSE)</f>
        <v>60</v>
      </c>
      <c r="C3237" s="10" t="str">
        <f>VLOOKUP($J3233,ASBVs!$A$2:$AB$411,12,FALSE)</f>
        <v>63</v>
      </c>
      <c r="D3237" s="10" t="str">
        <f>VLOOKUP($J3233,ASBVs!$A$2:$AB$411,14,FALSE)</f>
        <v>61</v>
      </c>
      <c r="E3237" s="10" t="str">
        <f>VLOOKUP($J3233,ASBVs!$A$2:$AB$411,18,FALSE)</f>
        <v>63</v>
      </c>
      <c r="F3237" s="10" t="str">
        <f>VLOOKUP($J3233,ASBVs!$A$2:$AB$411,16,FALSE)</f>
        <v>65</v>
      </c>
      <c r="G3237" s="10" t="str">
        <f>VLOOKUP($J3233,ASBVs!$A$2:$AB$411,20,FALSE)</f>
        <v>56</v>
      </c>
      <c r="H3237" s="10" t="str">
        <f>VLOOKUP($J3233,ASBVs!$A$2:$AB$411,22,FALSE)</f>
        <v>45</v>
      </c>
      <c r="I3237" s="10" t="str">
        <f>VLOOKUP($J3233,ASBVs!$A$2:$AB$411,24,FALSE)</f>
        <v>44</v>
      </c>
      <c r="J3237" s="10" t="str">
        <f>VLOOKUP($J3233,ASBVs!$A$2:$AB$411,26,FALSE)</f>
        <v>48</v>
      </c>
    </row>
    <row r="3238" spans="2:10" ht="13.35" customHeight="1">
      <c r="B3238" s="11" t="s">
        <v>3103</v>
      </c>
      <c r="C3238" s="11" t="s">
        <v>3091</v>
      </c>
      <c r="D3238" s="11" t="s">
        <v>3104</v>
      </c>
      <c r="E3238" s="23" t="s">
        <v>2623</v>
      </c>
      <c r="F3238" s="23"/>
      <c r="G3238" s="24" t="s">
        <v>3105</v>
      </c>
      <c r="H3238" s="25"/>
      <c r="I3238" s="23" t="s">
        <v>3106</v>
      </c>
      <c r="J3238" s="23"/>
    </row>
    <row r="3239" spans="2:10" ht="13.35" customHeight="1">
      <c r="B3239" s="10" t="str">
        <f>VLOOKUP($J3233,ASBVs!$A$2:$AE$411,29,FALSE)</f>
        <v>3</v>
      </c>
      <c r="C3239" s="10" t="str">
        <f>VLOOKUP($J3233,ASBVs!$A$2:$AE$411,30,FALSE)</f>
        <v>3</v>
      </c>
      <c r="D3239" s="10" t="str">
        <f>VLOOKUP($J3233,ASBVs!$A$2:$AE$411,31,FALSE)</f>
        <v>3</v>
      </c>
      <c r="E3239" s="26" t="str">
        <f>VLOOKUP($J3233,ASBVs!$A$2:$B$411,2,FALSE)</f>
        <v xml:space="preserve">Tradie </v>
      </c>
      <c r="F3239" s="26"/>
      <c r="G3239" s="27" t="str">
        <f>VLOOKUP($J3233,ASBVs!$A$2:$AB$411,27,FALSE)</f>
        <v>138.97</v>
      </c>
      <c r="H3239" s="25"/>
      <c r="I3239" s="27" t="str">
        <f>VLOOKUP($J3233,ASBVs!$A$2:$AB$411,28,FALSE)</f>
        <v>144.47</v>
      </c>
      <c r="J3239" s="25"/>
    </row>
    <row r="3240" spans="2:10" ht="13.35" customHeight="1">
      <c r="B3240" s="28" t="s">
        <v>3107</v>
      </c>
      <c r="C3240" s="28"/>
      <c r="D3240" s="28"/>
      <c r="E3240" s="28"/>
      <c r="F3240" s="28"/>
      <c r="G3240" s="28"/>
      <c r="H3240" s="28" t="s">
        <v>3108</v>
      </c>
      <c r="I3240" s="28"/>
      <c r="J3240" s="28"/>
    </row>
    <row r="3242" spans="2:10" ht="13.35" customHeight="1">
      <c r="B3242" s="3" t="s">
        <v>3099</v>
      </c>
      <c r="C3242" s="4"/>
      <c r="D3242" s="4" t="str">
        <f>VLOOKUP($J3242,ASBVs!$A$2:$D$411,4,FALSE)</f>
        <v>220076</v>
      </c>
      <c r="E3242" s="4"/>
      <c r="F3242" s="4" t="str">
        <f>VLOOKUP($J3242,ASBVs!$A$2:$H$411,8,FALSE)</f>
        <v>Single</v>
      </c>
      <c r="G3242" s="29" t="str">
        <f>VLOOKUP($J3242,ASBVs!$A$2:$AF$411,32,FALSE)</f>
        <v>«««««</v>
      </c>
      <c r="H3242" s="30"/>
      <c r="I3242" s="5" t="s">
        <v>3100</v>
      </c>
      <c r="J3242" s="6">
        <v>361</v>
      </c>
    </row>
    <row r="3243" spans="2:10" ht="13.35" customHeight="1">
      <c r="B3243" s="7" t="s">
        <v>3101</v>
      </c>
      <c r="C3243" s="19" t="str">
        <f>VLOOKUP($J3242,ASBVs!$A$2:$F$411,6,FALSE)</f>
        <v>201283</v>
      </c>
      <c r="D3243" s="20"/>
      <c r="E3243" s="20"/>
      <c r="F3243" s="7" t="s">
        <v>3102</v>
      </c>
      <c r="G3243" s="21">
        <f>VLOOKUP($J3242,ASBVs!$A$2:$G$411,7,FALSE)</f>
        <v>44676</v>
      </c>
      <c r="H3243" s="21"/>
      <c r="I3243" s="21"/>
      <c r="J3243" s="22"/>
    </row>
    <row r="3244" spans="2:10" ht="13.35" customHeight="1">
      <c r="B3244" s="8" t="s">
        <v>0</v>
      </c>
      <c r="C3244" s="9" t="s">
        <v>6</v>
      </c>
      <c r="D3244" s="9" t="s">
        <v>2667</v>
      </c>
      <c r="E3244" s="9" t="s">
        <v>2</v>
      </c>
      <c r="F3244" s="9" t="s">
        <v>1</v>
      </c>
      <c r="G3244" s="8" t="s">
        <v>3</v>
      </c>
      <c r="H3244" s="8" t="s">
        <v>4</v>
      </c>
      <c r="I3244" s="8" t="s">
        <v>5</v>
      </c>
      <c r="J3244" s="8" t="s">
        <v>7</v>
      </c>
    </row>
    <row r="3245" spans="2:10" ht="13.35" customHeight="1">
      <c r="B3245" s="10" t="str">
        <f>VLOOKUP($J3242,ASBVs!$A$2:$AE$411,9,FALSE)</f>
        <v>0.35</v>
      </c>
      <c r="C3245" s="10" t="str">
        <f>VLOOKUP($J3242,ASBVs!$A$2:$AE$411,11,FALSE)</f>
        <v>10.13</v>
      </c>
      <c r="D3245" s="10" t="str">
        <f>VLOOKUP($J3242,ASBVs!$A$2:$AE$411,13,FALSE)</f>
        <v>14.05</v>
      </c>
      <c r="E3245" s="10" t="str">
        <f>VLOOKUP($J3242,ASBVs!$A$2:$AE$411,17,FALSE)</f>
        <v>-0.04</v>
      </c>
      <c r="F3245" s="10" t="str">
        <f>VLOOKUP($J3242,ASBVs!$A$2:$AE$411,15,FALSE)</f>
        <v>2.69</v>
      </c>
      <c r="G3245" s="10" t="str">
        <f>VLOOKUP($J3242,ASBVs!$A$2:$AE$411,19,FALSE)</f>
        <v>3.17</v>
      </c>
      <c r="H3245" s="10" t="str">
        <f>VLOOKUP($J3242,ASBVs!$A$2:$AE$411,21,FALSE)</f>
        <v>0.19</v>
      </c>
      <c r="I3245" s="10" t="str">
        <f>VLOOKUP($J3242,ASBVs!$A$2:$AE$411,23,FALSE)</f>
        <v>2.06</v>
      </c>
      <c r="J3245" s="10" t="str">
        <f>VLOOKUP($J3242,ASBVs!$A$2:$AE$411,25,FALSE)</f>
        <v>2.23</v>
      </c>
    </row>
    <row r="3246" spans="2:10" ht="13.35" customHeight="1">
      <c r="B3246" s="10" t="str">
        <f>VLOOKUP($J3242,ASBVs!$A$2:$AB$411,10,FALSE)</f>
        <v>63</v>
      </c>
      <c r="C3246" s="10" t="str">
        <f>VLOOKUP($J3242,ASBVs!$A$2:$AB$411,12,FALSE)</f>
        <v>66</v>
      </c>
      <c r="D3246" s="10" t="str">
        <f>VLOOKUP($J3242,ASBVs!$A$2:$AB$411,14,FALSE)</f>
        <v>67</v>
      </c>
      <c r="E3246" s="10" t="str">
        <f>VLOOKUP($J3242,ASBVs!$A$2:$AB$411,18,FALSE)</f>
        <v>66</v>
      </c>
      <c r="F3246" s="10" t="str">
        <f>VLOOKUP($J3242,ASBVs!$A$2:$AB$411,16,FALSE)</f>
        <v>69</v>
      </c>
      <c r="G3246" s="10" t="str">
        <f>VLOOKUP($J3242,ASBVs!$A$2:$AB$411,20,FALSE)</f>
        <v>56</v>
      </c>
      <c r="H3246" s="10" t="str">
        <f>VLOOKUP($J3242,ASBVs!$A$2:$AB$411,22,FALSE)</f>
        <v>45</v>
      </c>
      <c r="I3246" s="10" t="str">
        <f>VLOOKUP($J3242,ASBVs!$A$2:$AB$411,24,FALSE)</f>
        <v>45</v>
      </c>
      <c r="J3246" s="10" t="str">
        <f>VLOOKUP($J3242,ASBVs!$A$2:$AB$411,26,FALSE)</f>
        <v>51</v>
      </c>
    </row>
    <row r="3247" spans="2:10" ht="13.35" customHeight="1">
      <c r="B3247" s="11" t="s">
        <v>3103</v>
      </c>
      <c r="C3247" s="11" t="s">
        <v>3091</v>
      </c>
      <c r="D3247" s="11" t="s">
        <v>3104</v>
      </c>
      <c r="E3247" s="23" t="s">
        <v>2623</v>
      </c>
      <c r="F3247" s="23"/>
      <c r="G3247" s="24" t="s">
        <v>3105</v>
      </c>
      <c r="H3247" s="25"/>
      <c r="I3247" s="23" t="s">
        <v>3106</v>
      </c>
      <c r="J3247" s="23"/>
    </row>
    <row r="3248" spans="2:10" ht="13.35" customHeight="1">
      <c r="B3248" s="10" t="str">
        <f>VLOOKUP($J3242,ASBVs!$A$2:$AE$411,29,FALSE)</f>
        <v>2</v>
      </c>
      <c r="C3248" s="10" t="str">
        <f>VLOOKUP($J3242,ASBVs!$A$2:$AE$411,30,FALSE)</f>
        <v>1</v>
      </c>
      <c r="D3248" s="10" t="str">
        <f>VLOOKUP($J3242,ASBVs!$A$2:$AE$411,31,FALSE)</f>
        <v>2</v>
      </c>
      <c r="E3248" s="26" t="str">
        <f>VLOOKUP($J3242,ASBVs!$A$2:$B$411,2,FALSE)</f>
        <v xml:space="preserve">Tradie </v>
      </c>
      <c r="F3248" s="26"/>
      <c r="G3248" s="27" t="str">
        <f>VLOOKUP($J3242,ASBVs!$A$2:$AB$411,27,FALSE)</f>
        <v>144.96</v>
      </c>
      <c r="H3248" s="25"/>
      <c r="I3248" s="27" t="str">
        <f>VLOOKUP($J3242,ASBVs!$A$2:$AB$411,28,FALSE)</f>
        <v>143.56</v>
      </c>
      <c r="J3248" s="25"/>
    </row>
    <row r="3249" spans="2:10" ht="13.35" customHeight="1">
      <c r="B3249" s="28" t="s">
        <v>3107</v>
      </c>
      <c r="C3249" s="28"/>
      <c r="D3249" s="28"/>
      <c r="E3249" s="28"/>
      <c r="F3249" s="28"/>
      <c r="G3249" s="28"/>
      <c r="H3249" s="28" t="s">
        <v>3108</v>
      </c>
      <c r="I3249" s="28"/>
      <c r="J3249" s="28"/>
    </row>
    <row r="3251" spans="2:10" ht="13.35" customHeight="1">
      <c r="B3251" s="3" t="s">
        <v>3099</v>
      </c>
      <c r="C3251" s="4"/>
      <c r="D3251" s="4" t="str">
        <f>VLOOKUP($J3251,ASBVs!$A$2:$D$411,4,FALSE)</f>
        <v>220539</v>
      </c>
      <c r="E3251" s="4"/>
      <c r="F3251" s="4" t="str">
        <f>VLOOKUP($J3251,ASBVs!$A$2:$H$411,8,FALSE)</f>
        <v>Twin</v>
      </c>
      <c r="G3251" s="29" t="str">
        <f>VLOOKUP($J3251,ASBVs!$A$2:$AF$411,32,FALSE)</f>
        <v>«««««</v>
      </c>
      <c r="H3251" s="30"/>
      <c r="I3251" s="5" t="s">
        <v>3100</v>
      </c>
      <c r="J3251" s="6">
        <v>362</v>
      </c>
    </row>
    <row r="3252" spans="2:10" ht="13.35" customHeight="1">
      <c r="B3252" s="7" t="s">
        <v>3101</v>
      </c>
      <c r="C3252" s="19" t="str">
        <f>VLOOKUP($J3251,ASBVs!$A$2:$F$411,6,FALSE)</f>
        <v>201283</v>
      </c>
      <c r="D3252" s="20"/>
      <c r="E3252" s="20"/>
      <c r="F3252" s="7" t="s">
        <v>3102</v>
      </c>
      <c r="G3252" s="21">
        <f>VLOOKUP($J3251,ASBVs!$A$2:$G$411,7,FALSE)</f>
        <v>44682</v>
      </c>
      <c r="H3252" s="21"/>
      <c r="I3252" s="21"/>
      <c r="J3252" s="22"/>
    </row>
    <row r="3253" spans="2:10" ht="13.35" customHeight="1">
      <c r="B3253" s="8" t="s">
        <v>0</v>
      </c>
      <c r="C3253" s="9" t="s">
        <v>6</v>
      </c>
      <c r="D3253" s="9" t="s">
        <v>2667</v>
      </c>
      <c r="E3253" s="9" t="s">
        <v>2</v>
      </c>
      <c r="F3253" s="9" t="s">
        <v>1</v>
      </c>
      <c r="G3253" s="8" t="s">
        <v>3</v>
      </c>
      <c r="H3253" s="8" t="s">
        <v>4</v>
      </c>
      <c r="I3253" s="8" t="s">
        <v>5</v>
      </c>
      <c r="J3253" s="8" t="s">
        <v>7</v>
      </c>
    </row>
    <row r="3254" spans="2:10" ht="13.35" customHeight="1">
      <c r="B3254" s="10" t="str">
        <f>VLOOKUP($J3251,ASBVs!$A$2:$AE$411,9,FALSE)</f>
        <v>0.41</v>
      </c>
      <c r="C3254" s="10" t="str">
        <f>VLOOKUP($J3251,ASBVs!$A$2:$AE$411,11,FALSE)</f>
        <v>9.94</v>
      </c>
      <c r="D3254" s="10" t="str">
        <f>VLOOKUP($J3251,ASBVs!$A$2:$AE$411,13,FALSE)</f>
        <v>14.78</v>
      </c>
      <c r="E3254" s="10" t="str">
        <f>VLOOKUP($J3251,ASBVs!$A$2:$AE$411,17,FALSE)</f>
        <v>0.24</v>
      </c>
      <c r="F3254" s="10" t="str">
        <f>VLOOKUP($J3251,ASBVs!$A$2:$AE$411,15,FALSE)</f>
        <v>3.12</v>
      </c>
      <c r="G3254" s="10" t="str">
        <f>VLOOKUP($J3251,ASBVs!$A$2:$AE$411,19,FALSE)</f>
        <v>3.29</v>
      </c>
      <c r="H3254" s="10" t="str">
        <f>VLOOKUP($J3251,ASBVs!$A$2:$AE$411,21,FALSE)</f>
        <v>0.13</v>
      </c>
      <c r="I3254" s="10" t="str">
        <f>VLOOKUP($J3251,ASBVs!$A$2:$AE$411,23,FALSE)</f>
        <v>1.38</v>
      </c>
      <c r="J3254" s="10" t="str">
        <f>VLOOKUP($J3251,ASBVs!$A$2:$AE$411,25,FALSE)</f>
        <v>2.62</v>
      </c>
    </row>
    <row r="3255" spans="2:10" ht="13.35" customHeight="1">
      <c r="B3255" s="10" t="str">
        <f>VLOOKUP($J3251,ASBVs!$A$2:$AB$411,10,FALSE)</f>
        <v>63</v>
      </c>
      <c r="C3255" s="10" t="str">
        <f>VLOOKUP($J3251,ASBVs!$A$2:$AB$411,12,FALSE)</f>
        <v>66</v>
      </c>
      <c r="D3255" s="10" t="str">
        <f>VLOOKUP($J3251,ASBVs!$A$2:$AB$411,14,FALSE)</f>
        <v>67</v>
      </c>
      <c r="E3255" s="10" t="str">
        <f>VLOOKUP($J3251,ASBVs!$A$2:$AB$411,18,FALSE)</f>
        <v>67</v>
      </c>
      <c r="F3255" s="10" t="str">
        <f>VLOOKUP($J3251,ASBVs!$A$2:$AB$411,16,FALSE)</f>
        <v>69</v>
      </c>
      <c r="G3255" s="10" t="str">
        <f>VLOOKUP($J3251,ASBVs!$A$2:$AB$411,20,FALSE)</f>
        <v>56</v>
      </c>
      <c r="H3255" s="10" t="str">
        <f>VLOOKUP($J3251,ASBVs!$A$2:$AB$411,22,FALSE)</f>
        <v>45</v>
      </c>
      <c r="I3255" s="10" t="str">
        <f>VLOOKUP($J3251,ASBVs!$A$2:$AB$411,24,FALSE)</f>
        <v>45</v>
      </c>
      <c r="J3255" s="10" t="str">
        <f>VLOOKUP($J3251,ASBVs!$A$2:$AB$411,26,FALSE)</f>
        <v>52</v>
      </c>
    </row>
    <row r="3256" spans="2:10" ht="13.35" customHeight="1">
      <c r="B3256" s="11" t="s">
        <v>3103</v>
      </c>
      <c r="C3256" s="11" t="s">
        <v>3091</v>
      </c>
      <c r="D3256" s="11" t="s">
        <v>3104</v>
      </c>
      <c r="E3256" s="23" t="s">
        <v>2623</v>
      </c>
      <c r="F3256" s="23"/>
      <c r="G3256" s="24" t="s">
        <v>3105</v>
      </c>
      <c r="H3256" s="25"/>
      <c r="I3256" s="23" t="s">
        <v>3106</v>
      </c>
      <c r="J3256" s="23"/>
    </row>
    <row r="3257" spans="2:10" ht="13.35" customHeight="1">
      <c r="B3257" s="10" t="str">
        <f>VLOOKUP($J3251,ASBVs!$A$2:$AE$411,29,FALSE)</f>
        <v>2</v>
      </c>
      <c r="C3257" s="10" t="str">
        <f>VLOOKUP($J3251,ASBVs!$A$2:$AE$411,30,FALSE)</f>
        <v>1</v>
      </c>
      <c r="D3257" s="10" t="str">
        <f>VLOOKUP($J3251,ASBVs!$A$2:$AE$411,31,FALSE)</f>
        <v>1</v>
      </c>
      <c r="E3257" s="26" t="str">
        <f>VLOOKUP($J3251,ASBVs!$A$2:$B$411,2,FALSE)</f>
        <v xml:space="preserve">Tradie </v>
      </c>
      <c r="F3257" s="26"/>
      <c r="G3257" s="27" t="str">
        <f>VLOOKUP($J3251,ASBVs!$A$2:$AB$411,27,FALSE)</f>
        <v>147.38</v>
      </c>
      <c r="H3257" s="25"/>
      <c r="I3257" s="27" t="str">
        <f>VLOOKUP($J3251,ASBVs!$A$2:$AB$411,28,FALSE)</f>
        <v>146.73</v>
      </c>
      <c r="J3257" s="25"/>
    </row>
    <row r="3258" spans="2:10" ht="13.35" customHeight="1">
      <c r="B3258" s="28" t="s">
        <v>3107</v>
      </c>
      <c r="C3258" s="28"/>
      <c r="D3258" s="28"/>
      <c r="E3258" s="28"/>
      <c r="F3258" s="28"/>
      <c r="G3258" s="28"/>
      <c r="H3258" s="28" t="s">
        <v>3108</v>
      </c>
      <c r="I3258" s="28"/>
      <c r="J3258" s="28"/>
    </row>
    <row r="3260" spans="2:10" ht="13.35" customHeight="1">
      <c r="B3260" s="3" t="s">
        <v>3099</v>
      </c>
      <c r="C3260" s="4"/>
      <c r="D3260" s="4" t="str">
        <f>VLOOKUP($J3260,ASBVs!$A$2:$D$411,4,FALSE)</f>
        <v>220490</v>
      </c>
      <c r="E3260" s="4"/>
      <c r="F3260" s="4" t="str">
        <f>VLOOKUP($J3260,ASBVs!$A$2:$H$411,8,FALSE)</f>
        <v>Single</v>
      </c>
      <c r="G3260" s="29" t="str">
        <f>VLOOKUP($J3260,ASBVs!$A$2:$AF$411,32,FALSE)</f>
        <v xml:space="preserve"> </v>
      </c>
      <c r="H3260" s="30"/>
      <c r="I3260" s="5" t="s">
        <v>3100</v>
      </c>
      <c r="J3260" s="6">
        <v>363</v>
      </c>
    </row>
    <row r="3261" spans="2:10" ht="13.35" customHeight="1">
      <c r="B3261" s="7" t="s">
        <v>3101</v>
      </c>
      <c r="C3261" s="19" t="str">
        <f>VLOOKUP($J3260,ASBVs!$A$2:$F$411,6,FALSE)</f>
        <v>210715</v>
      </c>
      <c r="D3261" s="20"/>
      <c r="E3261" s="20"/>
      <c r="F3261" s="7" t="s">
        <v>3102</v>
      </c>
      <c r="G3261" s="21">
        <f>VLOOKUP($J3260,ASBVs!$A$2:$G$411,7,FALSE)</f>
        <v>44684</v>
      </c>
      <c r="H3261" s="21"/>
      <c r="I3261" s="21"/>
      <c r="J3261" s="22"/>
    </row>
    <row r="3262" spans="2:10" ht="13.35" customHeight="1">
      <c r="B3262" s="8" t="s">
        <v>0</v>
      </c>
      <c r="C3262" s="9" t="s">
        <v>6</v>
      </c>
      <c r="D3262" s="9" t="s">
        <v>2667</v>
      </c>
      <c r="E3262" s="9" t="s">
        <v>2</v>
      </c>
      <c r="F3262" s="9" t="s">
        <v>1</v>
      </c>
      <c r="G3262" s="8" t="s">
        <v>3</v>
      </c>
      <c r="H3262" s="8" t="s">
        <v>4</v>
      </c>
      <c r="I3262" s="8" t="s">
        <v>5</v>
      </c>
      <c r="J3262" s="8" t="s">
        <v>7</v>
      </c>
    </row>
    <row r="3263" spans="2:10" ht="13.35" customHeight="1">
      <c r="B3263" s="10" t="str">
        <f>VLOOKUP($J3260,ASBVs!$A$2:$AE$411,9,FALSE)</f>
        <v>0.56</v>
      </c>
      <c r="C3263" s="10" t="str">
        <f>VLOOKUP($J3260,ASBVs!$A$2:$AE$411,11,FALSE)</f>
        <v>8.00</v>
      </c>
      <c r="D3263" s="10" t="str">
        <f>VLOOKUP($J3260,ASBVs!$A$2:$AE$411,13,FALSE)</f>
        <v>12.14</v>
      </c>
      <c r="E3263" s="10" t="str">
        <f>VLOOKUP($J3260,ASBVs!$A$2:$AE$411,17,FALSE)</f>
        <v>0.59</v>
      </c>
      <c r="F3263" s="10" t="str">
        <f>VLOOKUP($J3260,ASBVs!$A$2:$AE$411,15,FALSE)</f>
        <v>3.52</v>
      </c>
      <c r="G3263" s="10" t="str">
        <f>VLOOKUP($J3260,ASBVs!$A$2:$AE$411,19,FALSE)</f>
        <v>2.30</v>
      </c>
      <c r="H3263" s="10" t="str">
        <f>VLOOKUP($J3260,ASBVs!$A$2:$AE$411,21,FALSE)</f>
        <v>-0.21</v>
      </c>
      <c r="I3263" s="10" t="str">
        <f>VLOOKUP($J3260,ASBVs!$A$2:$AE$411,23,FALSE)</f>
        <v>-0.53</v>
      </c>
      <c r="J3263" s="10" t="str">
        <f>VLOOKUP($J3260,ASBVs!$A$2:$AE$411,25,FALSE)</f>
        <v>2.61</v>
      </c>
    </row>
    <row r="3264" spans="2:10" ht="13.35" customHeight="1">
      <c r="B3264" s="10" t="str">
        <f>VLOOKUP($J3260,ASBVs!$A$2:$AB$411,10,FALSE)</f>
        <v>61</v>
      </c>
      <c r="C3264" s="10" t="str">
        <f>VLOOKUP($J3260,ASBVs!$A$2:$AB$411,12,FALSE)</f>
        <v>66</v>
      </c>
      <c r="D3264" s="10" t="str">
        <f>VLOOKUP($J3260,ASBVs!$A$2:$AB$411,14,FALSE)</f>
        <v>67</v>
      </c>
      <c r="E3264" s="10" t="str">
        <f>VLOOKUP($J3260,ASBVs!$A$2:$AB$411,18,FALSE)</f>
        <v>67</v>
      </c>
      <c r="F3264" s="10" t="str">
        <f>VLOOKUP($J3260,ASBVs!$A$2:$AB$411,16,FALSE)</f>
        <v>69</v>
      </c>
      <c r="G3264" s="10" t="str">
        <f>VLOOKUP($J3260,ASBVs!$A$2:$AB$411,20,FALSE)</f>
        <v>57</v>
      </c>
      <c r="H3264" s="10" t="str">
        <f>VLOOKUP($J3260,ASBVs!$A$2:$AB$411,22,FALSE)</f>
        <v>47</v>
      </c>
      <c r="I3264" s="10" t="str">
        <f>VLOOKUP($J3260,ASBVs!$A$2:$AB$411,24,FALSE)</f>
        <v>46</v>
      </c>
      <c r="J3264" s="10" t="str">
        <f>VLOOKUP($J3260,ASBVs!$A$2:$AB$411,26,FALSE)</f>
        <v>53</v>
      </c>
    </row>
    <row r="3265" spans="2:10" ht="13.35" customHeight="1">
      <c r="B3265" s="11" t="s">
        <v>3103</v>
      </c>
      <c r="C3265" s="11" t="s">
        <v>3091</v>
      </c>
      <c r="D3265" s="11" t="s">
        <v>3104</v>
      </c>
      <c r="E3265" s="23" t="s">
        <v>2623</v>
      </c>
      <c r="F3265" s="23"/>
      <c r="G3265" s="24" t="s">
        <v>3105</v>
      </c>
      <c r="H3265" s="25"/>
      <c r="I3265" s="23" t="s">
        <v>3106</v>
      </c>
      <c r="J3265" s="23"/>
    </row>
    <row r="3266" spans="2:10" ht="13.35" customHeight="1">
      <c r="B3266" s="10" t="str">
        <f>VLOOKUP($J3260,ASBVs!$A$2:$AE$411,29,FALSE)</f>
        <v>2</v>
      </c>
      <c r="C3266" s="10" t="str">
        <f>VLOOKUP($J3260,ASBVs!$A$2:$AE$411,30,FALSE)</f>
        <v>3</v>
      </c>
      <c r="D3266" s="10" t="str">
        <f>VLOOKUP($J3260,ASBVs!$A$2:$AE$411,31,FALSE)</f>
        <v>3</v>
      </c>
      <c r="E3266" s="26" t="str">
        <f>VLOOKUP($J3260,ASBVs!$A$2:$B$411,2,FALSE)</f>
        <v xml:space="preserve">Tradie </v>
      </c>
      <c r="F3266" s="26"/>
      <c r="G3266" s="27" t="str">
        <f>VLOOKUP($J3260,ASBVs!$A$2:$AB$411,27,FALSE)</f>
        <v>138.82</v>
      </c>
      <c r="H3266" s="25"/>
      <c r="I3266" s="27" t="str">
        <f>VLOOKUP($J3260,ASBVs!$A$2:$AB$411,28,FALSE)</f>
        <v>141.91</v>
      </c>
      <c r="J3266" s="25"/>
    </row>
    <row r="3267" spans="2:10" ht="13.35" customHeight="1">
      <c r="B3267" s="28" t="s">
        <v>3107</v>
      </c>
      <c r="C3267" s="28"/>
      <c r="D3267" s="28"/>
      <c r="E3267" s="28"/>
      <c r="F3267" s="28"/>
      <c r="G3267" s="28"/>
      <c r="H3267" s="28" t="s">
        <v>3108</v>
      </c>
      <c r="I3267" s="28"/>
      <c r="J3267" s="28"/>
    </row>
    <row r="3269" spans="2:10" ht="13.35" customHeight="1">
      <c r="B3269" s="3" t="s">
        <v>3099</v>
      </c>
      <c r="C3269" s="4"/>
      <c r="D3269" s="4" t="str">
        <f>VLOOKUP($J3269,ASBVs!$A$2:$D$411,4,FALSE)</f>
        <v>220427</v>
      </c>
      <c r="E3269" s="4"/>
      <c r="F3269" s="4" t="str">
        <f>VLOOKUP($J3269,ASBVs!$A$2:$H$411,8,FALSE)</f>
        <v>Twin</v>
      </c>
      <c r="G3269" s="29" t="str">
        <f>VLOOKUP($J3269,ASBVs!$A$2:$AF$411,32,FALSE)</f>
        <v xml:space="preserve"> </v>
      </c>
      <c r="H3269" s="30"/>
      <c r="I3269" s="5" t="s">
        <v>3100</v>
      </c>
      <c r="J3269" s="6">
        <v>364</v>
      </c>
    </row>
    <row r="3270" spans="2:10" ht="13.35" customHeight="1">
      <c r="B3270" s="7" t="s">
        <v>3101</v>
      </c>
      <c r="C3270" s="19" t="str">
        <f>VLOOKUP($J3269,ASBVs!$A$2:$F$411,6,FALSE)</f>
        <v>210613</v>
      </c>
      <c r="D3270" s="20"/>
      <c r="E3270" s="20"/>
      <c r="F3270" s="7" t="s">
        <v>3102</v>
      </c>
      <c r="G3270" s="21">
        <f>VLOOKUP($J3269,ASBVs!$A$2:$G$411,7,FALSE)</f>
        <v>44682</v>
      </c>
      <c r="H3270" s="21"/>
      <c r="I3270" s="21"/>
      <c r="J3270" s="22"/>
    </row>
    <row r="3271" spans="2:10" ht="13.35" customHeight="1">
      <c r="B3271" s="8" t="s">
        <v>0</v>
      </c>
      <c r="C3271" s="9" t="s">
        <v>6</v>
      </c>
      <c r="D3271" s="9" t="s">
        <v>2667</v>
      </c>
      <c r="E3271" s="9" t="s">
        <v>2</v>
      </c>
      <c r="F3271" s="9" t="s">
        <v>1</v>
      </c>
      <c r="G3271" s="8" t="s">
        <v>3</v>
      </c>
      <c r="H3271" s="8" t="s">
        <v>4</v>
      </c>
      <c r="I3271" s="8" t="s">
        <v>5</v>
      </c>
      <c r="J3271" s="8" t="s">
        <v>7</v>
      </c>
    </row>
    <row r="3272" spans="2:10" ht="13.35" customHeight="1">
      <c r="B3272" s="10" t="str">
        <f>VLOOKUP($J3269,ASBVs!$A$2:$AE$411,9,FALSE)</f>
        <v>0.48</v>
      </c>
      <c r="C3272" s="10" t="str">
        <f>VLOOKUP($J3269,ASBVs!$A$2:$AE$411,11,FALSE)</f>
        <v>10.23</v>
      </c>
      <c r="D3272" s="10" t="str">
        <f>VLOOKUP($J3269,ASBVs!$A$2:$AE$411,13,FALSE)</f>
        <v>15.97</v>
      </c>
      <c r="E3272" s="10" t="str">
        <f>VLOOKUP($J3269,ASBVs!$A$2:$AE$411,17,FALSE)</f>
        <v>-0.38</v>
      </c>
      <c r="F3272" s="10" t="str">
        <f>VLOOKUP($J3269,ASBVs!$A$2:$AE$411,15,FALSE)</f>
        <v>3.35</v>
      </c>
      <c r="G3272" s="10" t="str">
        <f>VLOOKUP($J3269,ASBVs!$A$2:$AE$411,19,FALSE)</f>
        <v>4.27</v>
      </c>
      <c r="H3272" s="10" t="str">
        <f>VLOOKUP($J3269,ASBVs!$A$2:$AE$411,21,FALSE)</f>
        <v>-0.32</v>
      </c>
      <c r="I3272" s="10" t="str">
        <f>VLOOKUP($J3269,ASBVs!$A$2:$AE$411,23,FALSE)</f>
        <v>2.08</v>
      </c>
      <c r="J3272" s="10" t="str">
        <f>VLOOKUP($J3269,ASBVs!$A$2:$AE$411,25,FALSE)</f>
        <v>2.97</v>
      </c>
    </row>
    <row r="3273" spans="2:10" ht="13.35" customHeight="1">
      <c r="B3273" s="10" t="str">
        <f>VLOOKUP($J3269,ASBVs!$A$2:$AB$411,10,FALSE)</f>
        <v>66</v>
      </c>
      <c r="C3273" s="10" t="str">
        <f>VLOOKUP($J3269,ASBVs!$A$2:$AB$411,12,FALSE)</f>
        <v>68</v>
      </c>
      <c r="D3273" s="10" t="str">
        <f>VLOOKUP($J3269,ASBVs!$A$2:$AB$411,14,FALSE)</f>
        <v>67</v>
      </c>
      <c r="E3273" s="10" t="str">
        <f>VLOOKUP($J3269,ASBVs!$A$2:$AB$411,18,FALSE)</f>
        <v>67</v>
      </c>
      <c r="F3273" s="10" t="str">
        <f>VLOOKUP($J3269,ASBVs!$A$2:$AB$411,16,FALSE)</f>
        <v>67</v>
      </c>
      <c r="G3273" s="10" t="str">
        <f>VLOOKUP($J3269,ASBVs!$A$2:$AB$411,20,FALSE)</f>
        <v>60</v>
      </c>
      <c r="H3273" s="10" t="str">
        <f>VLOOKUP($J3269,ASBVs!$A$2:$AB$411,22,FALSE)</f>
        <v>55</v>
      </c>
      <c r="I3273" s="10" t="str">
        <f>VLOOKUP($J3269,ASBVs!$A$2:$AB$411,24,FALSE)</f>
        <v>54</v>
      </c>
      <c r="J3273" s="10" t="str">
        <f>VLOOKUP($J3269,ASBVs!$A$2:$AB$411,26,FALSE)</f>
        <v>57</v>
      </c>
    </row>
    <row r="3274" spans="2:10" ht="13.35" customHeight="1">
      <c r="B3274" s="11" t="s">
        <v>3103</v>
      </c>
      <c r="C3274" s="11" t="s">
        <v>3091</v>
      </c>
      <c r="D3274" s="11" t="s">
        <v>3104</v>
      </c>
      <c r="E3274" s="23" t="s">
        <v>2623</v>
      </c>
      <c r="F3274" s="23"/>
      <c r="G3274" s="24" t="s">
        <v>3105</v>
      </c>
      <c r="H3274" s="25"/>
      <c r="I3274" s="23" t="s">
        <v>3106</v>
      </c>
      <c r="J3274" s="23"/>
    </row>
    <row r="3275" spans="2:10" ht="13.35" customHeight="1">
      <c r="B3275" s="10" t="str">
        <f>VLOOKUP($J3269,ASBVs!$A$2:$AE$411,29,FALSE)</f>
        <v>2</v>
      </c>
      <c r="C3275" s="10" t="str">
        <f>VLOOKUP($J3269,ASBVs!$A$2:$AE$411,30,FALSE)</f>
        <v>2</v>
      </c>
      <c r="D3275" s="10" t="str">
        <f>VLOOKUP($J3269,ASBVs!$A$2:$AE$411,31,FALSE)</f>
        <v>2</v>
      </c>
      <c r="E3275" s="26" t="str">
        <f>VLOOKUP($J3269,ASBVs!$A$2:$B$411,2,FALSE)</f>
        <v xml:space="preserve">Tradie </v>
      </c>
      <c r="F3275" s="26"/>
      <c r="G3275" s="27" t="str">
        <f>VLOOKUP($J3269,ASBVs!$A$2:$AB$411,27,FALSE)</f>
        <v>151.37</v>
      </c>
      <c r="H3275" s="25"/>
      <c r="I3275" s="27" t="str">
        <f>VLOOKUP($J3269,ASBVs!$A$2:$AB$411,28,FALSE)</f>
        <v>155.87</v>
      </c>
      <c r="J3275" s="25"/>
    </row>
    <row r="3276" spans="2:10" ht="13.35" customHeight="1">
      <c r="B3276" s="28" t="s">
        <v>3107</v>
      </c>
      <c r="C3276" s="28"/>
      <c r="D3276" s="28"/>
      <c r="E3276" s="28"/>
      <c r="F3276" s="28"/>
      <c r="G3276" s="28"/>
      <c r="H3276" s="28" t="s">
        <v>3108</v>
      </c>
      <c r="I3276" s="28"/>
      <c r="J3276" s="28"/>
    </row>
    <row r="3278" spans="2:10" ht="13.35" customHeight="1">
      <c r="B3278" s="3" t="s">
        <v>3099</v>
      </c>
      <c r="C3278" s="4"/>
      <c r="D3278" s="4" t="str">
        <f>VLOOKUP($J3278,ASBVs!$A$2:$D$411,4,FALSE)</f>
        <v>221179</v>
      </c>
      <c r="E3278" s="4"/>
      <c r="F3278" s="4" t="str">
        <f>VLOOKUP($J3278,ASBVs!$A$2:$H$411,8,FALSE)</f>
        <v>Twin</v>
      </c>
      <c r="G3278" s="29" t="str">
        <f>VLOOKUP($J3278,ASBVs!$A$2:$AF$411,32,FALSE)</f>
        <v>«««««</v>
      </c>
      <c r="H3278" s="30"/>
      <c r="I3278" s="5" t="s">
        <v>3100</v>
      </c>
      <c r="J3278" s="6">
        <v>365</v>
      </c>
    </row>
    <row r="3279" spans="2:10" ht="13.35" customHeight="1">
      <c r="B3279" s="7" t="s">
        <v>3101</v>
      </c>
      <c r="C3279" s="19" t="str">
        <f>VLOOKUP($J3278,ASBVs!$A$2:$F$411,6,FALSE)</f>
        <v>201492</v>
      </c>
      <c r="D3279" s="20"/>
      <c r="E3279" s="20"/>
      <c r="F3279" s="7" t="s">
        <v>3102</v>
      </c>
      <c r="G3279" s="21">
        <f>VLOOKUP($J3278,ASBVs!$A$2:$G$411,7,FALSE)</f>
        <v>44718</v>
      </c>
      <c r="H3279" s="21"/>
      <c r="I3279" s="21"/>
      <c r="J3279" s="22"/>
    </row>
    <row r="3280" spans="2:10" ht="13.35" customHeight="1">
      <c r="B3280" s="8" t="s">
        <v>0</v>
      </c>
      <c r="C3280" s="9" t="s">
        <v>6</v>
      </c>
      <c r="D3280" s="9" t="s">
        <v>2667</v>
      </c>
      <c r="E3280" s="9" t="s">
        <v>2</v>
      </c>
      <c r="F3280" s="9" t="s">
        <v>1</v>
      </c>
      <c r="G3280" s="8" t="s">
        <v>3</v>
      </c>
      <c r="H3280" s="8" t="s">
        <v>4</v>
      </c>
      <c r="I3280" s="8" t="s">
        <v>5</v>
      </c>
      <c r="J3280" s="8" t="s">
        <v>7</v>
      </c>
    </row>
    <row r="3281" spans="2:10" ht="13.35" customHeight="1">
      <c r="B3281" s="10" t="str">
        <f>VLOOKUP($J3278,ASBVs!$A$2:$AE$411,9,FALSE)</f>
        <v>0.34</v>
      </c>
      <c r="C3281" s="10" t="str">
        <f>VLOOKUP($J3278,ASBVs!$A$2:$AE$411,11,FALSE)</f>
        <v>9.65</v>
      </c>
      <c r="D3281" s="10" t="str">
        <f>VLOOKUP($J3278,ASBVs!$A$2:$AE$411,13,FALSE)</f>
        <v>14.10</v>
      </c>
      <c r="E3281" s="10" t="str">
        <f>VLOOKUP($J3278,ASBVs!$A$2:$AE$411,17,FALSE)</f>
        <v>0.63</v>
      </c>
      <c r="F3281" s="10" t="str">
        <f>VLOOKUP($J3278,ASBVs!$A$2:$AE$411,15,FALSE)</f>
        <v>3.17</v>
      </c>
      <c r="G3281" s="10" t="str">
        <f>VLOOKUP($J3278,ASBVs!$A$2:$AE$411,19,FALSE)</f>
        <v>2.55</v>
      </c>
      <c r="H3281" s="10" t="str">
        <f>VLOOKUP($J3278,ASBVs!$A$2:$AE$411,21,FALSE)</f>
        <v>-0.11</v>
      </c>
      <c r="I3281" s="10" t="str">
        <f>VLOOKUP($J3278,ASBVs!$A$2:$AE$411,23,FALSE)</f>
        <v>1.84</v>
      </c>
      <c r="J3281" s="10" t="str">
        <f>VLOOKUP($J3278,ASBVs!$A$2:$AE$411,25,FALSE)</f>
        <v>2.89</v>
      </c>
    </row>
    <row r="3282" spans="2:10" ht="13.35" customHeight="1">
      <c r="B3282" s="10" t="str">
        <f>VLOOKUP($J3278,ASBVs!$A$2:$AB$411,10,FALSE)</f>
        <v>62</v>
      </c>
      <c r="C3282" s="10" t="str">
        <f>VLOOKUP($J3278,ASBVs!$A$2:$AB$411,12,FALSE)</f>
        <v>64</v>
      </c>
      <c r="D3282" s="10" t="str">
        <f>VLOOKUP($J3278,ASBVs!$A$2:$AB$411,14,FALSE)</f>
        <v>62</v>
      </c>
      <c r="E3282" s="10" t="str">
        <f>VLOOKUP($J3278,ASBVs!$A$2:$AB$411,18,FALSE)</f>
        <v>63</v>
      </c>
      <c r="F3282" s="10" t="str">
        <f>VLOOKUP($J3278,ASBVs!$A$2:$AB$411,16,FALSE)</f>
        <v>66</v>
      </c>
      <c r="G3282" s="10" t="str">
        <f>VLOOKUP($J3278,ASBVs!$A$2:$AB$411,20,FALSE)</f>
        <v>57</v>
      </c>
      <c r="H3282" s="10" t="str">
        <f>VLOOKUP($J3278,ASBVs!$A$2:$AB$411,22,FALSE)</f>
        <v>44</v>
      </c>
      <c r="I3282" s="10" t="str">
        <f>VLOOKUP($J3278,ASBVs!$A$2:$AB$411,24,FALSE)</f>
        <v>43</v>
      </c>
      <c r="J3282" s="10" t="str">
        <f>VLOOKUP($J3278,ASBVs!$A$2:$AB$411,26,FALSE)</f>
        <v>48</v>
      </c>
    </row>
    <row r="3283" spans="2:10" ht="13.35" customHeight="1">
      <c r="B3283" s="11" t="s">
        <v>3103</v>
      </c>
      <c r="C3283" s="11" t="s">
        <v>3091</v>
      </c>
      <c r="D3283" s="11" t="s">
        <v>3104</v>
      </c>
      <c r="E3283" s="23" t="s">
        <v>2623</v>
      </c>
      <c r="F3283" s="23"/>
      <c r="G3283" s="24" t="s">
        <v>3105</v>
      </c>
      <c r="H3283" s="25"/>
      <c r="I3283" s="23" t="s">
        <v>3106</v>
      </c>
      <c r="J3283" s="23"/>
    </row>
    <row r="3284" spans="2:10" ht="13.35" customHeight="1">
      <c r="B3284" s="10" t="str">
        <f>VLOOKUP($J3278,ASBVs!$A$2:$AE$411,29,FALSE)</f>
        <v>2</v>
      </c>
      <c r="C3284" s="10" t="str">
        <f>VLOOKUP($J3278,ASBVs!$A$2:$AE$411,30,FALSE)</f>
        <v>3</v>
      </c>
      <c r="D3284" s="10" t="str">
        <f>VLOOKUP($J3278,ASBVs!$A$2:$AE$411,31,FALSE)</f>
        <v>2</v>
      </c>
      <c r="E3284" s="26" t="str">
        <f>VLOOKUP($J3278,ASBVs!$A$2:$B$411,2,FALSE)</f>
        <v xml:space="preserve">Tradie </v>
      </c>
      <c r="F3284" s="26"/>
      <c r="G3284" s="27" t="str">
        <f>VLOOKUP($J3278,ASBVs!$A$2:$AB$411,27,FALSE)</f>
        <v>143.69</v>
      </c>
      <c r="H3284" s="25"/>
      <c r="I3284" s="27" t="str">
        <f>VLOOKUP($J3278,ASBVs!$A$2:$AB$411,28,FALSE)</f>
        <v>145.75</v>
      </c>
      <c r="J3284" s="25"/>
    </row>
    <row r="3285" spans="2:10" ht="13.35" customHeight="1">
      <c r="B3285" s="28" t="s">
        <v>3107</v>
      </c>
      <c r="C3285" s="28"/>
      <c r="D3285" s="28"/>
      <c r="E3285" s="28"/>
      <c r="F3285" s="28"/>
      <c r="G3285" s="28"/>
      <c r="H3285" s="28" t="s">
        <v>3108</v>
      </c>
      <c r="I3285" s="28"/>
      <c r="J3285" s="28"/>
    </row>
    <row r="3287" spans="2:10" ht="13.35" customHeight="1">
      <c r="B3287" s="3" t="s">
        <v>3099</v>
      </c>
      <c r="C3287" s="4"/>
      <c r="D3287" s="4" t="str">
        <f>VLOOKUP($J3287,ASBVs!$A$2:$D$411,4,FALSE)</f>
        <v>220788</v>
      </c>
      <c r="E3287" s="4"/>
      <c r="F3287" s="4" t="str">
        <f>VLOOKUP($J3287,ASBVs!$A$2:$H$411,8,FALSE)</f>
        <v>Twin</v>
      </c>
      <c r="G3287" s="29" t="str">
        <f>VLOOKUP($J3287,ASBVs!$A$2:$AF$411,32,FALSE)</f>
        <v xml:space="preserve"> </v>
      </c>
      <c r="H3287" s="30"/>
      <c r="I3287" s="5" t="s">
        <v>3100</v>
      </c>
      <c r="J3287" s="6">
        <v>366</v>
      </c>
    </row>
    <row r="3288" spans="2:10" ht="13.35" customHeight="1">
      <c r="B3288" s="7" t="s">
        <v>3101</v>
      </c>
      <c r="C3288" s="19" t="str">
        <f>VLOOKUP($J3287,ASBVs!$A$2:$F$411,6,FALSE)</f>
        <v>210715</v>
      </c>
      <c r="D3288" s="20"/>
      <c r="E3288" s="20"/>
      <c r="F3288" s="7" t="s">
        <v>3102</v>
      </c>
      <c r="G3288" s="21">
        <f>VLOOKUP($J3287,ASBVs!$A$2:$G$411,7,FALSE)</f>
        <v>44687</v>
      </c>
      <c r="H3288" s="21"/>
      <c r="I3288" s="21"/>
      <c r="J3288" s="22"/>
    </row>
    <row r="3289" spans="2:10" ht="13.35" customHeight="1">
      <c r="B3289" s="8" t="s">
        <v>0</v>
      </c>
      <c r="C3289" s="9" t="s">
        <v>6</v>
      </c>
      <c r="D3289" s="9" t="s">
        <v>2667</v>
      </c>
      <c r="E3289" s="9" t="s">
        <v>2</v>
      </c>
      <c r="F3289" s="9" t="s">
        <v>1</v>
      </c>
      <c r="G3289" s="8" t="s">
        <v>3</v>
      </c>
      <c r="H3289" s="8" t="s">
        <v>4</v>
      </c>
      <c r="I3289" s="8" t="s">
        <v>5</v>
      </c>
      <c r="J3289" s="8" t="s">
        <v>7</v>
      </c>
    </row>
    <row r="3290" spans="2:10" ht="13.35" customHeight="1">
      <c r="B3290" s="10" t="str">
        <f>VLOOKUP($J3287,ASBVs!$A$2:$AE$411,9,FALSE)</f>
        <v>0.62</v>
      </c>
      <c r="C3290" s="10" t="str">
        <f>VLOOKUP($J3287,ASBVs!$A$2:$AE$411,11,FALSE)</f>
        <v>10.67</v>
      </c>
      <c r="D3290" s="10" t="str">
        <f>VLOOKUP($J3287,ASBVs!$A$2:$AE$411,13,FALSE)</f>
        <v>14.92</v>
      </c>
      <c r="E3290" s="10" t="str">
        <f>VLOOKUP($J3287,ASBVs!$A$2:$AE$411,17,FALSE)</f>
        <v>0.63</v>
      </c>
      <c r="F3290" s="10" t="str">
        <f>VLOOKUP($J3287,ASBVs!$A$2:$AE$411,15,FALSE)</f>
        <v>3.12</v>
      </c>
      <c r="G3290" s="10" t="str">
        <f>VLOOKUP($J3287,ASBVs!$A$2:$AE$411,19,FALSE)</f>
        <v>2.79</v>
      </c>
      <c r="H3290" s="10" t="str">
        <f>VLOOKUP($J3287,ASBVs!$A$2:$AE$411,21,FALSE)</f>
        <v>-0.29</v>
      </c>
      <c r="I3290" s="10" t="str">
        <f>VLOOKUP($J3287,ASBVs!$A$2:$AE$411,23,FALSE)</f>
        <v>1.65</v>
      </c>
      <c r="J3290" s="10" t="str">
        <f>VLOOKUP($J3287,ASBVs!$A$2:$AE$411,25,FALSE)</f>
        <v>2.54</v>
      </c>
    </row>
    <row r="3291" spans="2:10" ht="13.35" customHeight="1">
      <c r="B3291" s="10" t="str">
        <f>VLOOKUP($J3287,ASBVs!$A$2:$AB$411,10,FALSE)</f>
        <v>60</v>
      </c>
      <c r="C3291" s="10" t="str">
        <f>VLOOKUP($J3287,ASBVs!$A$2:$AB$411,12,FALSE)</f>
        <v>64</v>
      </c>
      <c r="D3291" s="10" t="str">
        <f>VLOOKUP($J3287,ASBVs!$A$2:$AB$411,14,FALSE)</f>
        <v>65</v>
      </c>
      <c r="E3291" s="10" t="str">
        <f>VLOOKUP($J3287,ASBVs!$A$2:$AB$411,18,FALSE)</f>
        <v>65</v>
      </c>
      <c r="F3291" s="10" t="str">
        <f>VLOOKUP($J3287,ASBVs!$A$2:$AB$411,16,FALSE)</f>
        <v>68</v>
      </c>
      <c r="G3291" s="10" t="str">
        <f>VLOOKUP($J3287,ASBVs!$A$2:$AB$411,20,FALSE)</f>
        <v>54</v>
      </c>
      <c r="H3291" s="10" t="str">
        <f>VLOOKUP($J3287,ASBVs!$A$2:$AB$411,22,FALSE)</f>
        <v>45</v>
      </c>
      <c r="I3291" s="10" t="str">
        <f>VLOOKUP($J3287,ASBVs!$A$2:$AB$411,24,FALSE)</f>
        <v>44</v>
      </c>
      <c r="J3291" s="10" t="str">
        <f>VLOOKUP($J3287,ASBVs!$A$2:$AB$411,26,FALSE)</f>
        <v>51</v>
      </c>
    </row>
    <row r="3292" spans="2:10" ht="13.35" customHeight="1">
      <c r="B3292" s="11" t="s">
        <v>3103</v>
      </c>
      <c r="C3292" s="11" t="s">
        <v>3091</v>
      </c>
      <c r="D3292" s="11" t="s">
        <v>3104</v>
      </c>
      <c r="E3292" s="23" t="s">
        <v>2623</v>
      </c>
      <c r="F3292" s="23"/>
      <c r="G3292" s="24" t="s">
        <v>3105</v>
      </c>
      <c r="H3292" s="25"/>
      <c r="I3292" s="23" t="s">
        <v>3106</v>
      </c>
      <c r="J3292" s="23"/>
    </row>
    <row r="3293" spans="2:10" ht="13.35" customHeight="1">
      <c r="B3293" s="10" t="str">
        <f>VLOOKUP($J3287,ASBVs!$A$2:$AE$411,29,FALSE)</f>
        <v>1</v>
      </c>
      <c r="C3293" s="10" t="str">
        <f>VLOOKUP($J3287,ASBVs!$A$2:$AE$411,30,FALSE)</f>
        <v>3</v>
      </c>
      <c r="D3293" s="10" t="str">
        <f>VLOOKUP($J3287,ASBVs!$A$2:$AE$411,31,FALSE)</f>
        <v>2</v>
      </c>
      <c r="E3293" s="26" t="str">
        <f>VLOOKUP($J3287,ASBVs!$A$2:$B$411,2,FALSE)</f>
        <v xml:space="preserve">Tradie </v>
      </c>
      <c r="F3293" s="26"/>
      <c r="G3293" s="27" t="str">
        <f>VLOOKUP($J3287,ASBVs!$A$2:$AB$411,27,FALSE)</f>
        <v>138.21</v>
      </c>
      <c r="H3293" s="25"/>
      <c r="I3293" s="27" t="str">
        <f>VLOOKUP($J3287,ASBVs!$A$2:$AB$411,28,FALSE)</f>
        <v>142.42</v>
      </c>
      <c r="J3293" s="25"/>
    </row>
    <row r="3294" spans="2:10" ht="13.35" customHeight="1">
      <c r="B3294" s="28" t="s">
        <v>3107</v>
      </c>
      <c r="C3294" s="28"/>
      <c r="D3294" s="28"/>
      <c r="E3294" s="28"/>
      <c r="F3294" s="28"/>
      <c r="G3294" s="28"/>
      <c r="H3294" s="28" t="s">
        <v>3108</v>
      </c>
      <c r="I3294" s="28"/>
      <c r="J3294" s="28"/>
    </row>
    <row r="3296" spans="2:10" ht="13.35" customHeight="1">
      <c r="B3296" s="3" t="s">
        <v>3099</v>
      </c>
      <c r="C3296" s="4"/>
      <c r="D3296" s="4" t="str">
        <f>VLOOKUP($J3296,ASBVs!$A$2:$D$411,4,FALSE)</f>
        <v>220747</v>
      </c>
      <c r="E3296" s="4"/>
      <c r="F3296" s="4" t="str">
        <f>VLOOKUP($J3296,ASBVs!$A$2:$H$411,8,FALSE)</f>
        <v>Twin</v>
      </c>
      <c r="G3296" s="29" t="str">
        <f>VLOOKUP($J3296,ASBVs!$A$2:$AF$411,32,FALSE)</f>
        <v xml:space="preserve"> </v>
      </c>
      <c r="H3296" s="30"/>
      <c r="I3296" s="5" t="s">
        <v>3100</v>
      </c>
      <c r="J3296" s="6">
        <v>367</v>
      </c>
    </row>
    <row r="3297" spans="2:10" ht="13.35" customHeight="1">
      <c r="B3297" s="7" t="s">
        <v>3101</v>
      </c>
      <c r="C3297" s="19" t="str">
        <f>VLOOKUP($J3296,ASBVs!$A$2:$F$411,6,FALSE)</f>
        <v>210174</v>
      </c>
      <c r="D3297" s="20"/>
      <c r="E3297" s="20"/>
      <c r="F3297" s="7" t="s">
        <v>3102</v>
      </c>
      <c r="G3297" s="21">
        <f>VLOOKUP($J3296,ASBVs!$A$2:$G$411,7,FALSE)</f>
        <v>44685</v>
      </c>
      <c r="H3297" s="21"/>
      <c r="I3297" s="21"/>
      <c r="J3297" s="22"/>
    </row>
    <row r="3298" spans="2:10" ht="13.35" customHeight="1">
      <c r="B3298" s="8" t="s">
        <v>0</v>
      </c>
      <c r="C3298" s="9" t="s">
        <v>6</v>
      </c>
      <c r="D3298" s="9" t="s">
        <v>2667</v>
      </c>
      <c r="E3298" s="9" t="s">
        <v>2</v>
      </c>
      <c r="F3298" s="9" t="s">
        <v>1</v>
      </c>
      <c r="G3298" s="8" t="s">
        <v>3</v>
      </c>
      <c r="H3298" s="8" t="s">
        <v>4</v>
      </c>
      <c r="I3298" s="8" t="s">
        <v>5</v>
      </c>
      <c r="J3298" s="8" t="s">
        <v>7</v>
      </c>
    </row>
    <row r="3299" spans="2:10" ht="13.35" customHeight="1">
      <c r="B3299" s="10" t="str">
        <f>VLOOKUP($J3296,ASBVs!$A$2:$AE$411,9,FALSE)</f>
        <v>0.50</v>
      </c>
      <c r="C3299" s="10" t="str">
        <f>VLOOKUP($J3296,ASBVs!$A$2:$AE$411,11,FALSE)</f>
        <v>9.90</v>
      </c>
      <c r="D3299" s="10" t="str">
        <f>VLOOKUP($J3296,ASBVs!$A$2:$AE$411,13,FALSE)</f>
        <v>14.45</v>
      </c>
      <c r="E3299" s="10" t="str">
        <f>VLOOKUP($J3296,ASBVs!$A$2:$AE$411,17,FALSE)</f>
        <v>-0.50</v>
      </c>
      <c r="F3299" s="10" t="str">
        <f>VLOOKUP($J3296,ASBVs!$A$2:$AE$411,15,FALSE)</f>
        <v>2.90</v>
      </c>
      <c r="G3299" s="10" t="str">
        <f>VLOOKUP($J3296,ASBVs!$A$2:$AE$411,19,FALSE)</f>
        <v>3.79</v>
      </c>
      <c r="H3299" s="10" t="str">
        <f>VLOOKUP($J3296,ASBVs!$A$2:$AE$411,21,FALSE)</f>
        <v>-0.28</v>
      </c>
      <c r="I3299" s="10" t="str">
        <f>VLOOKUP($J3296,ASBVs!$A$2:$AE$411,23,FALSE)</f>
        <v>1.22</v>
      </c>
      <c r="J3299" s="10" t="str">
        <f>VLOOKUP($J3296,ASBVs!$A$2:$AE$411,25,FALSE)</f>
        <v>2.38</v>
      </c>
    </row>
    <row r="3300" spans="2:10" ht="13.35" customHeight="1">
      <c r="B3300" s="10" t="str">
        <f>VLOOKUP($J3296,ASBVs!$A$2:$AB$411,10,FALSE)</f>
        <v>66</v>
      </c>
      <c r="C3300" s="10" t="str">
        <f>VLOOKUP($J3296,ASBVs!$A$2:$AB$411,12,FALSE)</f>
        <v>69</v>
      </c>
      <c r="D3300" s="10" t="str">
        <f>VLOOKUP($J3296,ASBVs!$A$2:$AB$411,14,FALSE)</f>
        <v>68</v>
      </c>
      <c r="E3300" s="10" t="str">
        <f>VLOOKUP($J3296,ASBVs!$A$2:$AB$411,18,FALSE)</f>
        <v>67</v>
      </c>
      <c r="F3300" s="10" t="str">
        <f>VLOOKUP($J3296,ASBVs!$A$2:$AB$411,16,FALSE)</f>
        <v>69</v>
      </c>
      <c r="G3300" s="10" t="str">
        <f>VLOOKUP($J3296,ASBVs!$A$2:$AB$411,20,FALSE)</f>
        <v>59</v>
      </c>
      <c r="H3300" s="10" t="str">
        <f>VLOOKUP($J3296,ASBVs!$A$2:$AB$411,22,FALSE)</f>
        <v>55</v>
      </c>
      <c r="I3300" s="10" t="str">
        <f>VLOOKUP($J3296,ASBVs!$A$2:$AB$411,24,FALSE)</f>
        <v>54</v>
      </c>
      <c r="J3300" s="10" t="str">
        <f>VLOOKUP($J3296,ASBVs!$A$2:$AB$411,26,FALSE)</f>
        <v>57</v>
      </c>
    </row>
    <row r="3301" spans="2:10" ht="13.35" customHeight="1">
      <c r="B3301" s="11" t="s">
        <v>3103</v>
      </c>
      <c r="C3301" s="11" t="s">
        <v>3091</v>
      </c>
      <c r="D3301" s="11" t="s">
        <v>3104</v>
      </c>
      <c r="E3301" s="23" t="s">
        <v>2623</v>
      </c>
      <c r="F3301" s="23"/>
      <c r="G3301" s="24" t="s">
        <v>3105</v>
      </c>
      <c r="H3301" s="25"/>
      <c r="I3301" s="23" t="s">
        <v>3106</v>
      </c>
      <c r="J3301" s="23"/>
    </row>
    <row r="3302" spans="2:10" ht="13.35" customHeight="1">
      <c r="B3302" s="10" t="str">
        <f>VLOOKUP($J3296,ASBVs!$A$2:$AE$411,29,FALSE)</f>
        <v>2</v>
      </c>
      <c r="C3302" s="10" t="str">
        <f>VLOOKUP($J3296,ASBVs!$A$2:$AE$411,30,FALSE)</f>
        <v>2</v>
      </c>
      <c r="D3302" s="10" t="str">
        <f>VLOOKUP($J3296,ASBVs!$A$2:$AE$411,31,FALSE)</f>
        <v>1</v>
      </c>
      <c r="E3302" s="26" t="str">
        <f>VLOOKUP($J3296,ASBVs!$A$2:$B$411,2,FALSE)</f>
        <v xml:space="preserve">Tradie </v>
      </c>
      <c r="F3302" s="26"/>
      <c r="G3302" s="27" t="str">
        <f>VLOOKUP($J3296,ASBVs!$A$2:$AB$411,27,FALSE)</f>
        <v>144.31</v>
      </c>
      <c r="H3302" s="25"/>
      <c r="I3302" s="27" t="str">
        <f>VLOOKUP($J3296,ASBVs!$A$2:$AB$411,28,FALSE)</f>
        <v>148.25</v>
      </c>
      <c r="J3302" s="25"/>
    </row>
    <row r="3303" spans="2:10" ht="13.35" customHeight="1">
      <c r="B3303" s="28" t="s">
        <v>3107</v>
      </c>
      <c r="C3303" s="28"/>
      <c r="D3303" s="28"/>
      <c r="E3303" s="28"/>
      <c r="F3303" s="28"/>
      <c r="G3303" s="28"/>
      <c r="H3303" s="28" t="s">
        <v>3108</v>
      </c>
      <c r="I3303" s="28"/>
      <c r="J3303" s="28"/>
    </row>
    <row r="3305" spans="2:10" ht="13.35" customHeight="1">
      <c r="B3305" s="3" t="s">
        <v>3099</v>
      </c>
      <c r="C3305" s="4"/>
      <c r="D3305" s="4" t="str">
        <f>VLOOKUP($J3305,ASBVs!$A$2:$D$411,4,FALSE)</f>
        <v>221261</v>
      </c>
      <c r="E3305" s="4"/>
      <c r="F3305" s="4" t="str">
        <f>VLOOKUP($J3305,ASBVs!$A$2:$H$411,8,FALSE)</f>
        <v>Single</v>
      </c>
      <c r="G3305" s="29" t="str">
        <f>VLOOKUP($J3305,ASBVs!$A$2:$AF$411,32,FALSE)</f>
        <v xml:space="preserve"> </v>
      </c>
      <c r="H3305" s="30"/>
      <c r="I3305" s="5" t="s">
        <v>3100</v>
      </c>
      <c r="J3305" s="6">
        <v>368</v>
      </c>
    </row>
    <row r="3306" spans="2:10" ht="13.35" customHeight="1">
      <c r="B3306" s="7" t="s">
        <v>3101</v>
      </c>
      <c r="C3306" s="19" t="str">
        <f>VLOOKUP($J3305,ASBVs!$A$2:$F$411,6,FALSE)</f>
        <v>200033</v>
      </c>
      <c r="D3306" s="20"/>
      <c r="E3306" s="20"/>
      <c r="F3306" s="7" t="s">
        <v>3102</v>
      </c>
      <c r="G3306" s="21">
        <f>VLOOKUP($J3305,ASBVs!$A$2:$G$411,7,FALSE)</f>
        <v>44694</v>
      </c>
      <c r="H3306" s="21"/>
      <c r="I3306" s="21"/>
      <c r="J3306" s="22"/>
    </row>
    <row r="3307" spans="2:10" ht="13.35" customHeight="1">
      <c r="B3307" s="8" t="s">
        <v>0</v>
      </c>
      <c r="C3307" s="9" t="s">
        <v>6</v>
      </c>
      <c r="D3307" s="9" t="s">
        <v>2667</v>
      </c>
      <c r="E3307" s="9" t="s">
        <v>2</v>
      </c>
      <c r="F3307" s="9" t="s">
        <v>1</v>
      </c>
      <c r="G3307" s="8" t="s">
        <v>3</v>
      </c>
      <c r="H3307" s="8" t="s">
        <v>4</v>
      </c>
      <c r="I3307" s="8" t="s">
        <v>5</v>
      </c>
      <c r="J3307" s="8" t="s">
        <v>7</v>
      </c>
    </row>
    <row r="3308" spans="2:10" ht="13.35" customHeight="1">
      <c r="B3308" s="10" t="str">
        <f>VLOOKUP($J3305,ASBVs!$A$2:$AE$411,9,FALSE)</f>
        <v>0.15</v>
      </c>
      <c r="C3308" s="10" t="str">
        <f>VLOOKUP($J3305,ASBVs!$A$2:$AE$411,11,FALSE)</f>
        <v>8.10</v>
      </c>
      <c r="D3308" s="10" t="str">
        <f>VLOOKUP($J3305,ASBVs!$A$2:$AE$411,13,FALSE)</f>
        <v>12.08</v>
      </c>
      <c r="E3308" s="10" t="str">
        <f>VLOOKUP($J3305,ASBVs!$A$2:$AE$411,17,FALSE)</f>
        <v>0.47</v>
      </c>
      <c r="F3308" s="10" t="str">
        <f>VLOOKUP($J3305,ASBVs!$A$2:$AE$411,15,FALSE)</f>
        <v>2.82</v>
      </c>
      <c r="G3308" s="10" t="str">
        <f>VLOOKUP($J3305,ASBVs!$A$2:$AE$411,19,FALSE)</f>
        <v>2.72</v>
      </c>
      <c r="H3308" s="10" t="str">
        <f>VLOOKUP($J3305,ASBVs!$A$2:$AE$411,21,FALSE)</f>
        <v>-0.37</v>
      </c>
      <c r="I3308" s="10" t="str">
        <f>VLOOKUP($J3305,ASBVs!$A$2:$AE$411,23,FALSE)</f>
        <v>1.99</v>
      </c>
      <c r="J3308" s="10" t="str">
        <f>VLOOKUP($J3305,ASBVs!$A$2:$AE$411,25,FALSE)</f>
        <v>2.36</v>
      </c>
    </row>
    <row r="3309" spans="2:10" ht="13.35" customHeight="1">
      <c r="B3309" s="10" t="str">
        <f>VLOOKUP($J3305,ASBVs!$A$2:$AB$411,10,FALSE)</f>
        <v>56</v>
      </c>
      <c r="C3309" s="10" t="str">
        <f>VLOOKUP($J3305,ASBVs!$A$2:$AB$411,12,FALSE)</f>
        <v>60</v>
      </c>
      <c r="D3309" s="10" t="str">
        <f>VLOOKUP($J3305,ASBVs!$A$2:$AB$411,14,FALSE)</f>
        <v>61</v>
      </c>
      <c r="E3309" s="10" t="str">
        <f>VLOOKUP($J3305,ASBVs!$A$2:$AB$411,18,FALSE)</f>
        <v>62</v>
      </c>
      <c r="F3309" s="10" t="str">
        <f>VLOOKUP($J3305,ASBVs!$A$2:$AB$411,16,FALSE)</f>
        <v>64</v>
      </c>
      <c r="G3309" s="10" t="str">
        <f>VLOOKUP($J3305,ASBVs!$A$2:$AB$411,20,FALSE)</f>
        <v>50</v>
      </c>
      <c r="H3309" s="10" t="str">
        <f>VLOOKUP($J3305,ASBVs!$A$2:$AB$411,22,FALSE)</f>
        <v>41</v>
      </c>
      <c r="I3309" s="10" t="str">
        <f>VLOOKUP($J3305,ASBVs!$A$2:$AB$411,24,FALSE)</f>
        <v>37</v>
      </c>
      <c r="J3309" s="10" t="str">
        <f>VLOOKUP($J3305,ASBVs!$A$2:$AB$411,26,FALSE)</f>
        <v>46</v>
      </c>
    </row>
    <row r="3310" spans="2:10" ht="13.35" customHeight="1">
      <c r="B3310" s="11" t="s">
        <v>3103</v>
      </c>
      <c r="C3310" s="11" t="s">
        <v>3091</v>
      </c>
      <c r="D3310" s="11" t="s">
        <v>3104</v>
      </c>
      <c r="E3310" s="23" t="s">
        <v>2623</v>
      </c>
      <c r="F3310" s="23"/>
      <c r="G3310" s="24" t="s">
        <v>3105</v>
      </c>
      <c r="H3310" s="25"/>
      <c r="I3310" s="23" t="s">
        <v>3106</v>
      </c>
      <c r="J3310" s="23"/>
    </row>
    <row r="3311" spans="2:10" ht="13.35" customHeight="1">
      <c r="B3311" s="10" t="str">
        <f>VLOOKUP($J3305,ASBVs!$A$2:$AE$411,29,FALSE)</f>
        <v>2</v>
      </c>
      <c r="C3311" s="10" t="str">
        <f>VLOOKUP($J3305,ASBVs!$A$2:$AE$411,30,FALSE)</f>
        <v>3</v>
      </c>
      <c r="D3311" s="10" t="str">
        <f>VLOOKUP($J3305,ASBVs!$A$2:$AE$411,31,FALSE)</f>
        <v>3</v>
      </c>
      <c r="E3311" s="26" t="str">
        <f>VLOOKUP($J3305,ASBVs!$A$2:$B$411,2,FALSE)</f>
        <v xml:space="preserve">Tradie </v>
      </c>
      <c r="F3311" s="26"/>
      <c r="G3311" s="27" t="str">
        <f>VLOOKUP($J3305,ASBVs!$A$2:$AB$411,27,FALSE)</f>
        <v>133.86</v>
      </c>
      <c r="H3311" s="25"/>
      <c r="I3311" s="27" t="str">
        <f>VLOOKUP($J3305,ASBVs!$A$2:$AB$411,28,FALSE)</f>
        <v>138.72</v>
      </c>
      <c r="J3311" s="25"/>
    </row>
    <row r="3312" spans="2:10" ht="13.35" customHeight="1">
      <c r="B3312" s="28" t="s">
        <v>3107</v>
      </c>
      <c r="C3312" s="28"/>
      <c r="D3312" s="28"/>
      <c r="E3312" s="28"/>
      <c r="F3312" s="28"/>
      <c r="G3312" s="28"/>
      <c r="H3312" s="28" t="s">
        <v>3108</v>
      </c>
      <c r="I3312" s="28"/>
      <c r="J3312" s="28"/>
    </row>
    <row r="3314" spans="2:10" ht="13.35" customHeight="1">
      <c r="B3314" s="3" t="s">
        <v>3099</v>
      </c>
      <c r="C3314" s="4"/>
      <c r="D3314" s="4" t="str">
        <f>VLOOKUP($J3314,ASBVs!$A$2:$D$411,4,FALSE)</f>
        <v>220927</v>
      </c>
      <c r="E3314" s="4"/>
      <c r="F3314" s="4" t="str">
        <f>VLOOKUP($J3314,ASBVs!$A$2:$H$411,8,FALSE)</f>
        <v>Single</v>
      </c>
      <c r="G3314" s="29" t="str">
        <f>VLOOKUP($J3314,ASBVs!$A$2:$AF$411,32,FALSE)</f>
        <v xml:space="preserve"> </v>
      </c>
      <c r="H3314" s="30"/>
      <c r="I3314" s="5" t="s">
        <v>3100</v>
      </c>
      <c r="J3314" s="6">
        <v>369</v>
      </c>
    </row>
    <row r="3315" spans="2:10" ht="13.35" customHeight="1">
      <c r="B3315" s="7" t="s">
        <v>3101</v>
      </c>
      <c r="C3315" s="19" t="str">
        <f>VLOOKUP($J3314,ASBVs!$A$2:$F$411,6,FALSE)</f>
        <v>201704</v>
      </c>
      <c r="D3315" s="20"/>
      <c r="E3315" s="20"/>
      <c r="F3315" s="7" t="s">
        <v>3102</v>
      </c>
      <c r="G3315" s="21">
        <f>VLOOKUP($J3314,ASBVs!$A$2:$G$411,7,FALSE)</f>
        <v>44691</v>
      </c>
      <c r="H3315" s="21"/>
      <c r="I3315" s="21"/>
      <c r="J3315" s="22"/>
    </row>
    <row r="3316" spans="2:10" ht="13.35" customHeight="1">
      <c r="B3316" s="8" t="s">
        <v>0</v>
      </c>
      <c r="C3316" s="9" t="s">
        <v>6</v>
      </c>
      <c r="D3316" s="9" t="s">
        <v>2667</v>
      </c>
      <c r="E3316" s="9" t="s">
        <v>2</v>
      </c>
      <c r="F3316" s="9" t="s">
        <v>1</v>
      </c>
      <c r="G3316" s="8" t="s">
        <v>3</v>
      </c>
      <c r="H3316" s="8" t="s">
        <v>4</v>
      </c>
      <c r="I3316" s="8" t="s">
        <v>5</v>
      </c>
      <c r="J3316" s="8" t="s">
        <v>7</v>
      </c>
    </row>
    <row r="3317" spans="2:10" ht="13.35" customHeight="1">
      <c r="B3317" s="10" t="str">
        <f>VLOOKUP($J3314,ASBVs!$A$2:$AE$411,9,FALSE)</f>
        <v>0.48</v>
      </c>
      <c r="C3317" s="10" t="str">
        <f>VLOOKUP($J3314,ASBVs!$A$2:$AE$411,11,FALSE)</f>
        <v>10.00</v>
      </c>
      <c r="D3317" s="10" t="str">
        <f>VLOOKUP($J3314,ASBVs!$A$2:$AE$411,13,FALSE)</f>
        <v>14.34</v>
      </c>
      <c r="E3317" s="10" t="str">
        <f>VLOOKUP($J3314,ASBVs!$A$2:$AE$411,17,FALSE)</f>
        <v>-0.59</v>
      </c>
      <c r="F3317" s="10" t="str">
        <f>VLOOKUP($J3314,ASBVs!$A$2:$AE$411,15,FALSE)</f>
        <v>3.32</v>
      </c>
      <c r="G3317" s="10" t="str">
        <f>VLOOKUP($J3314,ASBVs!$A$2:$AE$411,19,FALSE)</f>
        <v>4.26</v>
      </c>
      <c r="H3317" s="10" t="str">
        <f>VLOOKUP($J3314,ASBVs!$A$2:$AE$411,21,FALSE)</f>
        <v>-0.46</v>
      </c>
      <c r="I3317" s="10" t="str">
        <f>VLOOKUP($J3314,ASBVs!$A$2:$AE$411,23,FALSE)</f>
        <v>2.17</v>
      </c>
      <c r="J3317" s="10" t="str">
        <f>VLOOKUP($J3314,ASBVs!$A$2:$AE$411,25,FALSE)</f>
        <v>2.54</v>
      </c>
    </row>
    <row r="3318" spans="2:10" ht="13.35" customHeight="1">
      <c r="B3318" s="10" t="str">
        <f>VLOOKUP($J3314,ASBVs!$A$2:$AB$411,10,FALSE)</f>
        <v>63</v>
      </c>
      <c r="C3318" s="10" t="str">
        <f>VLOOKUP($J3314,ASBVs!$A$2:$AB$411,12,FALSE)</f>
        <v>66</v>
      </c>
      <c r="D3318" s="10" t="str">
        <f>VLOOKUP($J3314,ASBVs!$A$2:$AB$411,14,FALSE)</f>
        <v>66</v>
      </c>
      <c r="E3318" s="10" t="str">
        <f>VLOOKUP($J3314,ASBVs!$A$2:$AB$411,18,FALSE)</f>
        <v>67</v>
      </c>
      <c r="F3318" s="10" t="str">
        <f>VLOOKUP($J3314,ASBVs!$A$2:$AB$411,16,FALSE)</f>
        <v>69</v>
      </c>
      <c r="G3318" s="10" t="str">
        <f>VLOOKUP($J3314,ASBVs!$A$2:$AB$411,20,FALSE)</f>
        <v>56</v>
      </c>
      <c r="H3318" s="10" t="str">
        <f>VLOOKUP($J3314,ASBVs!$A$2:$AB$411,22,FALSE)</f>
        <v>42</v>
      </c>
      <c r="I3318" s="10" t="str">
        <f>VLOOKUP($J3314,ASBVs!$A$2:$AB$411,24,FALSE)</f>
        <v>41</v>
      </c>
      <c r="J3318" s="10" t="str">
        <f>VLOOKUP($J3314,ASBVs!$A$2:$AB$411,26,FALSE)</f>
        <v>51</v>
      </c>
    </row>
    <row r="3319" spans="2:10" ht="13.35" customHeight="1">
      <c r="B3319" s="11" t="s">
        <v>3103</v>
      </c>
      <c r="C3319" s="11" t="s">
        <v>3091</v>
      </c>
      <c r="D3319" s="11" t="s">
        <v>3104</v>
      </c>
      <c r="E3319" s="23" t="s">
        <v>2623</v>
      </c>
      <c r="F3319" s="23"/>
      <c r="G3319" s="24" t="s">
        <v>3105</v>
      </c>
      <c r="H3319" s="25"/>
      <c r="I3319" s="23" t="s">
        <v>3106</v>
      </c>
      <c r="J3319" s="23"/>
    </row>
    <row r="3320" spans="2:10" ht="13.35" customHeight="1">
      <c r="B3320" s="10" t="str">
        <f>VLOOKUP($J3314,ASBVs!$A$2:$AE$411,29,FALSE)</f>
        <v>2</v>
      </c>
      <c r="C3320" s="10" t="str">
        <f>VLOOKUP($J3314,ASBVs!$A$2:$AE$411,30,FALSE)</f>
        <v>2</v>
      </c>
      <c r="D3320" s="10" t="str">
        <f>VLOOKUP($J3314,ASBVs!$A$2:$AE$411,31,FALSE)</f>
        <v>2</v>
      </c>
      <c r="E3320" s="26" t="str">
        <f>VLOOKUP($J3314,ASBVs!$A$2:$B$411,2,FALSE)</f>
        <v xml:space="preserve">Tradie </v>
      </c>
      <c r="F3320" s="26"/>
      <c r="G3320" s="27" t="str">
        <f>VLOOKUP($J3314,ASBVs!$A$2:$AB$411,27,FALSE)</f>
        <v>143.83</v>
      </c>
      <c r="H3320" s="25"/>
      <c r="I3320" s="27" t="str">
        <f>VLOOKUP($J3314,ASBVs!$A$2:$AB$411,28,FALSE)</f>
        <v>149.81</v>
      </c>
      <c r="J3320" s="25"/>
    </row>
    <row r="3321" spans="2:10" ht="13.35" customHeight="1">
      <c r="B3321" s="28" t="s">
        <v>3107</v>
      </c>
      <c r="C3321" s="28"/>
      <c r="D3321" s="28"/>
      <c r="E3321" s="28"/>
      <c r="F3321" s="28"/>
      <c r="G3321" s="28"/>
      <c r="H3321" s="28" t="s">
        <v>3108</v>
      </c>
      <c r="I3321" s="28"/>
      <c r="J3321" s="28"/>
    </row>
    <row r="3323" spans="2:10" ht="13.35" customHeight="1">
      <c r="B3323" s="3" t="s">
        <v>3099</v>
      </c>
      <c r="C3323" s="4"/>
      <c r="D3323" s="4" t="str">
        <f>VLOOKUP($J3323,ASBVs!$A$2:$D$411,4,FALSE)</f>
        <v>221041</v>
      </c>
      <c r="E3323" s="4"/>
      <c r="F3323" s="4" t="str">
        <f>VLOOKUP($J3323,ASBVs!$A$2:$H$411,8,FALSE)</f>
        <v>Twin</v>
      </c>
      <c r="G3323" s="29"/>
      <c r="H3323" s="30"/>
      <c r="I3323" s="5" t="s">
        <v>3100</v>
      </c>
      <c r="J3323" s="6">
        <v>370</v>
      </c>
    </row>
    <row r="3324" spans="2:10" ht="13.35" customHeight="1">
      <c r="B3324" s="7" t="s">
        <v>3101</v>
      </c>
      <c r="C3324" s="19" t="str">
        <f>VLOOKUP($J3323,ASBVs!$A$2:$F$411,6,FALSE)</f>
        <v>200033</v>
      </c>
      <c r="D3324" s="20"/>
      <c r="E3324" s="20"/>
      <c r="F3324" s="7" t="s">
        <v>3102</v>
      </c>
      <c r="G3324" s="21">
        <f>VLOOKUP($J3323,ASBVs!$A$2:$G$411,7,FALSE)</f>
        <v>44701</v>
      </c>
      <c r="H3324" s="21"/>
      <c r="I3324" s="21"/>
      <c r="J3324" s="22"/>
    </row>
    <row r="3325" spans="2:10" ht="13.35" customHeight="1">
      <c r="B3325" s="8" t="s">
        <v>0</v>
      </c>
      <c r="C3325" s="9" t="s">
        <v>6</v>
      </c>
      <c r="D3325" s="9" t="s">
        <v>2667</v>
      </c>
      <c r="E3325" s="9" t="s">
        <v>2</v>
      </c>
      <c r="F3325" s="9" t="s">
        <v>1</v>
      </c>
      <c r="G3325" s="8" t="s">
        <v>3</v>
      </c>
      <c r="H3325" s="8" t="s">
        <v>4</v>
      </c>
      <c r="I3325" s="8" t="s">
        <v>5</v>
      </c>
      <c r="J3325" s="8" t="s">
        <v>7</v>
      </c>
    </row>
    <row r="3326" spans="2:10" ht="13.35" customHeight="1">
      <c r="B3326" s="10" t="str">
        <f>VLOOKUP($J3323,ASBVs!$A$2:$AE$411,9,FALSE)</f>
        <v>0.37</v>
      </c>
      <c r="C3326" s="10" t="str">
        <f>VLOOKUP($J3323,ASBVs!$A$2:$AE$411,11,FALSE)</f>
        <v>9.73</v>
      </c>
      <c r="D3326" s="10" t="str">
        <f>VLOOKUP($J3323,ASBVs!$A$2:$AE$411,13,FALSE)</f>
        <v>14.48</v>
      </c>
      <c r="E3326" s="10" t="str">
        <f>VLOOKUP($J3323,ASBVs!$A$2:$AE$411,17,FALSE)</f>
        <v>0.25</v>
      </c>
      <c r="F3326" s="10" t="str">
        <f>VLOOKUP($J3323,ASBVs!$A$2:$AE$411,15,FALSE)</f>
        <v>3.29</v>
      </c>
      <c r="G3326" s="10" t="str">
        <f>VLOOKUP($J3323,ASBVs!$A$2:$AE$411,19,FALSE)</f>
        <v>3.44</v>
      </c>
      <c r="H3326" s="10" t="str">
        <f>VLOOKUP($J3323,ASBVs!$A$2:$AE$411,21,FALSE)</f>
        <v>-0.70</v>
      </c>
      <c r="I3326" s="10" t="str">
        <f>VLOOKUP($J3323,ASBVs!$A$2:$AE$411,23,FALSE)</f>
        <v>3.16</v>
      </c>
      <c r="J3326" s="10" t="str">
        <f>VLOOKUP($J3323,ASBVs!$A$2:$AE$411,25,FALSE)</f>
        <v>2.67</v>
      </c>
    </row>
    <row r="3327" spans="2:10" ht="13.35" customHeight="1">
      <c r="B3327" s="10" t="str">
        <f>VLOOKUP($J3323,ASBVs!$A$2:$AB$411,10,FALSE)</f>
        <v>63</v>
      </c>
      <c r="C3327" s="10" t="str">
        <f>VLOOKUP($J3323,ASBVs!$A$2:$AB$411,12,FALSE)</f>
        <v>65</v>
      </c>
      <c r="D3327" s="10" t="str">
        <f>VLOOKUP($J3323,ASBVs!$A$2:$AB$411,14,FALSE)</f>
        <v>63</v>
      </c>
      <c r="E3327" s="10" t="str">
        <f>VLOOKUP($J3323,ASBVs!$A$2:$AB$411,18,FALSE)</f>
        <v>65</v>
      </c>
      <c r="F3327" s="10" t="str">
        <f>VLOOKUP($J3323,ASBVs!$A$2:$AB$411,16,FALSE)</f>
        <v>67</v>
      </c>
      <c r="G3327" s="10" t="str">
        <f>VLOOKUP($J3323,ASBVs!$A$2:$AB$411,20,FALSE)</f>
        <v>57</v>
      </c>
      <c r="H3327" s="10" t="str">
        <f>VLOOKUP($J3323,ASBVs!$A$2:$AB$411,22,FALSE)</f>
        <v>48</v>
      </c>
      <c r="I3327" s="10" t="str">
        <f>VLOOKUP($J3323,ASBVs!$A$2:$AB$411,24,FALSE)</f>
        <v>45</v>
      </c>
      <c r="J3327" s="10" t="str">
        <f>VLOOKUP($J3323,ASBVs!$A$2:$AB$411,26,FALSE)</f>
        <v>50</v>
      </c>
    </row>
    <row r="3328" spans="2:10" ht="13.35" customHeight="1">
      <c r="B3328" s="11" t="s">
        <v>3103</v>
      </c>
      <c r="C3328" s="11" t="s">
        <v>3091</v>
      </c>
      <c r="D3328" s="11" t="s">
        <v>3104</v>
      </c>
      <c r="E3328" s="23" t="s">
        <v>2623</v>
      </c>
      <c r="F3328" s="23"/>
      <c r="G3328" s="24" t="s">
        <v>3105</v>
      </c>
      <c r="H3328" s="25"/>
      <c r="I3328" s="23" t="s">
        <v>3106</v>
      </c>
      <c r="J3328" s="23"/>
    </row>
    <row r="3329" spans="2:10" ht="13.35" customHeight="1">
      <c r="B3329" s="10" t="str">
        <f>VLOOKUP($J3323,ASBVs!$A$2:$AE$411,29,FALSE)</f>
        <v>2</v>
      </c>
      <c r="C3329" s="10" t="str">
        <f>VLOOKUP($J3323,ASBVs!$A$2:$AE$411,30,FALSE)</f>
        <v>2</v>
      </c>
      <c r="D3329" s="10" t="str">
        <f>VLOOKUP($J3323,ASBVs!$A$2:$AE$411,31,FALSE)</f>
        <v>2</v>
      </c>
      <c r="E3329" s="26" t="str">
        <f>VLOOKUP($J3323,ASBVs!$A$2:$B$411,2,FALSE)</f>
        <v xml:space="preserve">Tradie </v>
      </c>
      <c r="F3329" s="26"/>
      <c r="G3329" s="27" t="str">
        <f>VLOOKUP($J3323,ASBVs!$A$2:$AB$411,27,FALSE)</f>
        <v>140.22</v>
      </c>
      <c r="H3329" s="25"/>
      <c r="I3329" s="27" t="str">
        <f>VLOOKUP($J3323,ASBVs!$A$2:$AB$411,28,FALSE)</f>
        <v>149.02</v>
      </c>
      <c r="J3329" s="25"/>
    </row>
    <row r="3330" spans="2:10" ht="13.35" customHeight="1">
      <c r="B3330" s="28" t="s">
        <v>3107</v>
      </c>
      <c r="C3330" s="28"/>
      <c r="D3330" s="28"/>
      <c r="E3330" s="28"/>
      <c r="F3330" s="28"/>
      <c r="G3330" s="28"/>
      <c r="H3330" s="28" t="s">
        <v>3108</v>
      </c>
      <c r="I3330" s="28"/>
      <c r="J3330" s="28"/>
    </row>
    <row r="3332" spans="2:10" ht="13.35" customHeight="1">
      <c r="B3332" s="3" t="s">
        <v>3099</v>
      </c>
      <c r="C3332" s="4"/>
      <c r="D3332" s="4" t="str">
        <f>VLOOKUP($J3332,ASBVs!$A$2:$D$411,4,FALSE)</f>
        <v>220124</v>
      </c>
      <c r="E3332" s="4"/>
      <c r="F3332" s="4" t="str">
        <f>VLOOKUP($J3332,ASBVs!$A$2:$H$411,8,FALSE)</f>
        <v>Single</v>
      </c>
      <c r="G3332" s="29" t="str">
        <f>VLOOKUP($J3332,ASBVs!$A$2:$AF$411,32,FALSE)</f>
        <v>«««««</v>
      </c>
      <c r="H3332" s="30"/>
      <c r="I3332" s="5" t="s">
        <v>3100</v>
      </c>
      <c r="J3332" s="6">
        <v>371</v>
      </c>
    </row>
    <row r="3333" spans="2:10" ht="13.35" customHeight="1">
      <c r="B3333" s="7" t="s">
        <v>3101</v>
      </c>
      <c r="C3333" s="19" t="str">
        <f>VLOOKUP($J3332,ASBVs!$A$2:$F$411,6,FALSE)</f>
        <v>201283</v>
      </c>
      <c r="D3333" s="20"/>
      <c r="E3333" s="20"/>
      <c r="F3333" s="7" t="s">
        <v>3102</v>
      </c>
      <c r="G3333" s="21">
        <f>VLOOKUP($J3332,ASBVs!$A$2:$G$411,7,FALSE)</f>
        <v>44677</v>
      </c>
      <c r="H3333" s="21"/>
      <c r="I3333" s="21"/>
      <c r="J3333" s="22"/>
    </row>
    <row r="3334" spans="2:10" ht="13.35" customHeight="1">
      <c r="B3334" s="8" t="s">
        <v>0</v>
      </c>
      <c r="C3334" s="9" t="s">
        <v>6</v>
      </c>
      <c r="D3334" s="9" t="s">
        <v>2667</v>
      </c>
      <c r="E3334" s="9" t="s">
        <v>2</v>
      </c>
      <c r="F3334" s="9" t="s">
        <v>1</v>
      </c>
      <c r="G3334" s="8" t="s">
        <v>3</v>
      </c>
      <c r="H3334" s="8" t="s">
        <v>4</v>
      </c>
      <c r="I3334" s="8" t="s">
        <v>5</v>
      </c>
      <c r="J3334" s="8" t="s">
        <v>7</v>
      </c>
    </row>
    <row r="3335" spans="2:10" ht="13.35" customHeight="1">
      <c r="B3335" s="10" t="str">
        <f>VLOOKUP($J3332,ASBVs!$A$2:$AE$411,9,FALSE)</f>
        <v>0.43</v>
      </c>
      <c r="C3335" s="10" t="str">
        <f>VLOOKUP($J3332,ASBVs!$A$2:$AE$411,11,FALSE)</f>
        <v>8.91</v>
      </c>
      <c r="D3335" s="10" t="str">
        <f>VLOOKUP($J3332,ASBVs!$A$2:$AE$411,13,FALSE)</f>
        <v>12.06</v>
      </c>
      <c r="E3335" s="10" t="str">
        <f>VLOOKUP($J3332,ASBVs!$A$2:$AE$411,17,FALSE)</f>
        <v>0.12</v>
      </c>
      <c r="F3335" s="10" t="str">
        <f>VLOOKUP($J3332,ASBVs!$A$2:$AE$411,15,FALSE)</f>
        <v>2.78</v>
      </c>
      <c r="G3335" s="10" t="str">
        <f>VLOOKUP($J3332,ASBVs!$A$2:$AE$411,19,FALSE)</f>
        <v>2.87</v>
      </c>
      <c r="H3335" s="10" t="str">
        <f>VLOOKUP($J3332,ASBVs!$A$2:$AE$411,21,FALSE)</f>
        <v>0.15</v>
      </c>
      <c r="I3335" s="10" t="str">
        <f>VLOOKUP($J3332,ASBVs!$A$2:$AE$411,23,FALSE)</f>
        <v>0.93</v>
      </c>
      <c r="J3335" s="10" t="str">
        <f>VLOOKUP($J3332,ASBVs!$A$2:$AE$411,25,FALSE)</f>
        <v>1.91</v>
      </c>
    </row>
    <row r="3336" spans="2:10" ht="13.35" customHeight="1">
      <c r="B3336" s="10" t="str">
        <f>VLOOKUP($J3332,ASBVs!$A$2:$AB$411,10,FALSE)</f>
        <v>63</v>
      </c>
      <c r="C3336" s="10" t="str">
        <f>VLOOKUP($J3332,ASBVs!$A$2:$AB$411,12,FALSE)</f>
        <v>66</v>
      </c>
      <c r="D3336" s="10" t="str">
        <f>VLOOKUP($J3332,ASBVs!$A$2:$AB$411,14,FALSE)</f>
        <v>67</v>
      </c>
      <c r="E3336" s="10" t="str">
        <f>VLOOKUP($J3332,ASBVs!$A$2:$AB$411,18,FALSE)</f>
        <v>67</v>
      </c>
      <c r="F3336" s="10" t="str">
        <f>VLOOKUP($J3332,ASBVs!$A$2:$AB$411,16,FALSE)</f>
        <v>69</v>
      </c>
      <c r="G3336" s="10" t="str">
        <f>VLOOKUP($J3332,ASBVs!$A$2:$AB$411,20,FALSE)</f>
        <v>57</v>
      </c>
      <c r="H3336" s="10" t="str">
        <f>VLOOKUP($J3332,ASBVs!$A$2:$AB$411,22,FALSE)</f>
        <v>47</v>
      </c>
      <c r="I3336" s="10" t="str">
        <f>VLOOKUP($J3332,ASBVs!$A$2:$AB$411,24,FALSE)</f>
        <v>46</v>
      </c>
      <c r="J3336" s="10" t="str">
        <f>VLOOKUP($J3332,ASBVs!$A$2:$AB$411,26,FALSE)</f>
        <v>52</v>
      </c>
    </row>
    <row r="3337" spans="2:10" ht="13.35" customHeight="1">
      <c r="B3337" s="11" t="s">
        <v>3103</v>
      </c>
      <c r="C3337" s="11" t="s">
        <v>3091</v>
      </c>
      <c r="D3337" s="11" t="s">
        <v>3104</v>
      </c>
      <c r="E3337" s="23" t="s">
        <v>2623</v>
      </c>
      <c r="F3337" s="23"/>
      <c r="G3337" s="24" t="s">
        <v>3105</v>
      </c>
      <c r="H3337" s="25"/>
      <c r="I3337" s="23" t="s">
        <v>3106</v>
      </c>
      <c r="J3337" s="23"/>
    </row>
    <row r="3338" spans="2:10" ht="13.35" customHeight="1">
      <c r="B3338" s="10" t="str">
        <f>VLOOKUP($J3332,ASBVs!$A$2:$AE$411,29,FALSE)</f>
        <v>3</v>
      </c>
      <c r="C3338" s="10" t="str">
        <f>VLOOKUP($J3332,ASBVs!$A$2:$AE$411,30,FALSE)</f>
        <v>3</v>
      </c>
      <c r="D3338" s="10" t="str">
        <f>VLOOKUP($J3332,ASBVs!$A$2:$AE$411,31,FALSE)</f>
        <v>2</v>
      </c>
      <c r="E3338" s="26" t="str">
        <f>VLOOKUP($J3332,ASBVs!$A$2:$B$411,2,FALSE)</f>
        <v xml:space="preserve">Tradie </v>
      </c>
      <c r="F3338" s="26"/>
      <c r="G3338" s="27" t="str">
        <f>VLOOKUP($J3332,ASBVs!$A$2:$AB$411,27,FALSE)</f>
        <v>137.79</v>
      </c>
      <c r="H3338" s="25"/>
      <c r="I3338" s="27" t="str">
        <f>VLOOKUP($J3332,ASBVs!$A$2:$AB$411,28,FALSE)</f>
        <v>136.82</v>
      </c>
      <c r="J3338" s="25"/>
    </row>
    <row r="3339" spans="2:10" ht="13.35" customHeight="1">
      <c r="B3339" s="28" t="s">
        <v>3107</v>
      </c>
      <c r="C3339" s="28"/>
      <c r="D3339" s="28"/>
      <c r="E3339" s="28"/>
      <c r="F3339" s="28"/>
      <c r="G3339" s="28"/>
      <c r="H3339" s="28" t="s">
        <v>3108</v>
      </c>
      <c r="I3339" s="28"/>
      <c r="J3339" s="28"/>
    </row>
    <row r="3341" spans="2:10" ht="13.35" customHeight="1">
      <c r="B3341" s="3" t="s">
        <v>3099</v>
      </c>
      <c r="C3341" s="4"/>
      <c r="D3341" s="4" t="str">
        <f>VLOOKUP($J3341,ASBVs!$A$2:$D$411,4,FALSE)</f>
        <v>220142</v>
      </c>
      <c r="E3341" s="4"/>
      <c r="F3341" s="4" t="str">
        <f>VLOOKUP($J3341,ASBVs!$A$2:$H$411,8,FALSE)</f>
        <v>Twin</v>
      </c>
      <c r="G3341" s="29" t="str">
        <f>VLOOKUP($J3341,ASBVs!$A$2:$AF$411,32,FALSE)</f>
        <v>«««««</v>
      </c>
      <c r="H3341" s="30"/>
      <c r="I3341" s="5" t="s">
        <v>3100</v>
      </c>
      <c r="J3341" s="6">
        <v>372</v>
      </c>
    </row>
    <row r="3342" spans="2:10" ht="13.35" customHeight="1">
      <c r="B3342" s="7" t="s">
        <v>3101</v>
      </c>
      <c r="C3342" s="19" t="str">
        <f>VLOOKUP($J3341,ASBVs!$A$2:$F$411,6,FALSE)</f>
        <v>201283</v>
      </c>
      <c r="D3342" s="20"/>
      <c r="E3342" s="20"/>
      <c r="F3342" s="7" t="s">
        <v>3102</v>
      </c>
      <c r="G3342" s="21">
        <f>VLOOKUP($J3341,ASBVs!$A$2:$G$411,7,FALSE)</f>
        <v>44678</v>
      </c>
      <c r="H3342" s="21"/>
      <c r="I3342" s="21"/>
      <c r="J3342" s="22"/>
    </row>
    <row r="3343" spans="2:10" ht="13.35" customHeight="1">
      <c r="B3343" s="8" t="s">
        <v>0</v>
      </c>
      <c r="C3343" s="9" t="s">
        <v>6</v>
      </c>
      <c r="D3343" s="9" t="s">
        <v>2667</v>
      </c>
      <c r="E3343" s="9" t="s">
        <v>2</v>
      </c>
      <c r="F3343" s="9" t="s">
        <v>1</v>
      </c>
      <c r="G3343" s="8" t="s">
        <v>3</v>
      </c>
      <c r="H3343" s="8" t="s">
        <v>4</v>
      </c>
      <c r="I3343" s="8" t="s">
        <v>5</v>
      </c>
      <c r="J3343" s="8" t="s">
        <v>7</v>
      </c>
    </row>
    <row r="3344" spans="2:10" ht="13.35" customHeight="1">
      <c r="B3344" s="10" t="str">
        <f>VLOOKUP($J3341,ASBVs!$A$2:$AE$411,9,FALSE)</f>
        <v>0.35</v>
      </c>
      <c r="C3344" s="10" t="str">
        <f>VLOOKUP($J3341,ASBVs!$A$2:$AE$411,11,FALSE)</f>
        <v>9.70</v>
      </c>
      <c r="D3344" s="10" t="str">
        <f>VLOOKUP($J3341,ASBVs!$A$2:$AE$411,13,FALSE)</f>
        <v>13.79</v>
      </c>
      <c r="E3344" s="10" t="str">
        <f>VLOOKUP($J3341,ASBVs!$A$2:$AE$411,17,FALSE)</f>
        <v>0.27</v>
      </c>
      <c r="F3344" s="10" t="str">
        <f>VLOOKUP($J3341,ASBVs!$A$2:$AE$411,15,FALSE)</f>
        <v>3.80</v>
      </c>
      <c r="G3344" s="10" t="str">
        <f>VLOOKUP($J3341,ASBVs!$A$2:$AE$411,19,FALSE)</f>
        <v>3.76</v>
      </c>
      <c r="H3344" s="10" t="str">
        <f>VLOOKUP($J3341,ASBVs!$A$2:$AE$411,21,FALSE)</f>
        <v>-0.02</v>
      </c>
      <c r="I3344" s="10" t="str">
        <f>VLOOKUP($J3341,ASBVs!$A$2:$AE$411,23,FALSE)</f>
        <v>1.65</v>
      </c>
      <c r="J3344" s="10" t="str">
        <f>VLOOKUP($J3341,ASBVs!$A$2:$AE$411,25,FALSE)</f>
        <v>2.69</v>
      </c>
    </row>
    <row r="3345" spans="2:10" ht="13.35" customHeight="1">
      <c r="B3345" s="10" t="str">
        <f>VLOOKUP($J3341,ASBVs!$A$2:$AB$411,10,FALSE)</f>
        <v>63</v>
      </c>
      <c r="C3345" s="10" t="str">
        <f>VLOOKUP($J3341,ASBVs!$A$2:$AB$411,12,FALSE)</f>
        <v>66</v>
      </c>
      <c r="D3345" s="10" t="str">
        <f>VLOOKUP($J3341,ASBVs!$A$2:$AB$411,14,FALSE)</f>
        <v>66</v>
      </c>
      <c r="E3345" s="10" t="str">
        <f>VLOOKUP($J3341,ASBVs!$A$2:$AB$411,18,FALSE)</f>
        <v>67</v>
      </c>
      <c r="F3345" s="10" t="str">
        <f>VLOOKUP($J3341,ASBVs!$A$2:$AB$411,16,FALSE)</f>
        <v>69</v>
      </c>
      <c r="G3345" s="10" t="str">
        <f>VLOOKUP($J3341,ASBVs!$A$2:$AB$411,20,FALSE)</f>
        <v>57</v>
      </c>
      <c r="H3345" s="10" t="str">
        <f>VLOOKUP($J3341,ASBVs!$A$2:$AB$411,22,FALSE)</f>
        <v>48</v>
      </c>
      <c r="I3345" s="10" t="str">
        <f>VLOOKUP($J3341,ASBVs!$A$2:$AB$411,24,FALSE)</f>
        <v>48</v>
      </c>
      <c r="J3345" s="10" t="str">
        <f>VLOOKUP($J3341,ASBVs!$A$2:$AB$411,26,FALSE)</f>
        <v>53</v>
      </c>
    </row>
    <row r="3346" spans="2:10" ht="13.35" customHeight="1">
      <c r="B3346" s="11" t="s">
        <v>3103</v>
      </c>
      <c r="C3346" s="11" t="s">
        <v>3091</v>
      </c>
      <c r="D3346" s="11" t="s">
        <v>3104</v>
      </c>
      <c r="E3346" s="23" t="s">
        <v>2623</v>
      </c>
      <c r="F3346" s="23"/>
      <c r="G3346" s="24" t="s">
        <v>3105</v>
      </c>
      <c r="H3346" s="25"/>
      <c r="I3346" s="23" t="s">
        <v>3106</v>
      </c>
      <c r="J3346" s="23"/>
    </row>
    <row r="3347" spans="2:10" ht="13.35" customHeight="1">
      <c r="B3347" s="10" t="str">
        <f>VLOOKUP($J3341,ASBVs!$A$2:$AE$411,29,FALSE)</f>
        <v>3</v>
      </c>
      <c r="C3347" s="10" t="str">
        <f>VLOOKUP($J3341,ASBVs!$A$2:$AE$411,30,FALSE)</f>
        <v>2</v>
      </c>
      <c r="D3347" s="10" t="str">
        <f>VLOOKUP($J3341,ASBVs!$A$2:$AE$411,31,FALSE)</f>
        <v>3</v>
      </c>
      <c r="E3347" s="26" t="str">
        <f>VLOOKUP($J3341,ASBVs!$A$2:$B$411,2,FALSE)</f>
        <v xml:space="preserve">Tradie </v>
      </c>
      <c r="F3347" s="26"/>
      <c r="G3347" s="27" t="str">
        <f>VLOOKUP($J3341,ASBVs!$A$2:$AB$411,27,FALSE)</f>
        <v>145.13</v>
      </c>
      <c r="H3347" s="25"/>
      <c r="I3347" s="27" t="str">
        <f>VLOOKUP($J3341,ASBVs!$A$2:$AB$411,28,FALSE)</f>
        <v>146.05</v>
      </c>
      <c r="J3347" s="25"/>
    </row>
    <row r="3348" spans="2:10" ht="13.35" customHeight="1">
      <c r="B3348" s="28" t="s">
        <v>3107</v>
      </c>
      <c r="C3348" s="28"/>
      <c r="D3348" s="28"/>
      <c r="E3348" s="28"/>
      <c r="F3348" s="28"/>
      <c r="G3348" s="28"/>
      <c r="H3348" s="28" t="s">
        <v>3108</v>
      </c>
      <c r="I3348" s="28"/>
      <c r="J3348" s="28"/>
    </row>
    <row r="3350" spans="2:10" ht="13.35" customHeight="1">
      <c r="B3350" s="3" t="s">
        <v>3099</v>
      </c>
      <c r="C3350" s="4"/>
      <c r="D3350" s="4" t="str">
        <f>VLOOKUP($J3350,ASBVs!$A$2:$D$411,4,FALSE)</f>
        <v>220253</v>
      </c>
      <c r="E3350" s="4"/>
      <c r="F3350" s="4" t="str">
        <f>VLOOKUP($J3350,ASBVs!$A$2:$H$411,8,FALSE)</f>
        <v>Single</v>
      </c>
      <c r="G3350" s="29" t="str">
        <f>VLOOKUP($J3350,ASBVs!$A$2:$AF$411,32,FALSE)</f>
        <v xml:space="preserve"> </v>
      </c>
      <c r="H3350" s="30"/>
      <c r="I3350" s="5" t="s">
        <v>3100</v>
      </c>
      <c r="J3350" s="6">
        <v>373</v>
      </c>
    </row>
    <row r="3351" spans="2:10" ht="13.35" customHeight="1">
      <c r="B3351" s="7" t="s">
        <v>3101</v>
      </c>
      <c r="C3351" s="19" t="str">
        <f>VLOOKUP($J3350,ASBVs!$A$2:$F$411,6,FALSE)</f>
        <v>210715</v>
      </c>
      <c r="D3351" s="20"/>
      <c r="E3351" s="20"/>
      <c r="F3351" s="7" t="s">
        <v>3102</v>
      </c>
      <c r="G3351" s="21">
        <f>VLOOKUP($J3350,ASBVs!$A$2:$G$411,7,FALSE)</f>
        <v>44681</v>
      </c>
      <c r="H3351" s="21"/>
      <c r="I3351" s="21"/>
      <c r="J3351" s="22"/>
    </row>
    <row r="3352" spans="2:10" ht="13.35" customHeight="1">
      <c r="B3352" s="8" t="s">
        <v>0</v>
      </c>
      <c r="C3352" s="9" t="s">
        <v>6</v>
      </c>
      <c r="D3352" s="9" t="s">
        <v>2667</v>
      </c>
      <c r="E3352" s="9" t="s">
        <v>2</v>
      </c>
      <c r="F3352" s="9" t="s">
        <v>1</v>
      </c>
      <c r="G3352" s="8" t="s">
        <v>3</v>
      </c>
      <c r="H3352" s="8" t="s">
        <v>4</v>
      </c>
      <c r="I3352" s="8" t="s">
        <v>5</v>
      </c>
      <c r="J3352" s="8" t="s">
        <v>7</v>
      </c>
    </row>
    <row r="3353" spans="2:10" ht="13.35" customHeight="1">
      <c r="B3353" s="10" t="str">
        <f>VLOOKUP($J3350,ASBVs!$A$2:$AE$411,9,FALSE)</f>
        <v>0.61</v>
      </c>
      <c r="C3353" s="10" t="str">
        <f>VLOOKUP($J3350,ASBVs!$A$2:$AE$411,11,FALSE)</f>
        <v>10.59</v>
      </c>
      <c r="D3353" s="10" t="str">
        <f>VLOOKUP($J3350,ASBVs!$A$2:$AE$411,13,FALSE)</f>
        <v>13.23</v>
      </c>
      <c r="E3353" s="10" t="str">
        <f>VLOOKUP($J3350,ASBVs!$A$2:$AE$411,17,FALSE)</f>
        <v>-0.58</v>
      </c>
      <c r="F3353" s="10" t="str">
        <f>VLOOKUP($J3350,ASBVs!$A$2:$AE$411,15,FALSE)</f>
        <v>2.50</v>
      </c>
      <c r="G3353" s="10" t="str">
        <f>VLOOKUP($J3350,ASBVs!$A$2:$AE$411,19,FALSE)</f>
        <v>3.58</v>
      </c>
      <c r="H3353" s="10" t="str">
        <f>VLOOKUP($J3350,ASBVs!$A$2:$AE$411,21,FALSE)</f>
        <v>-0.38</v>
      </c>
      <c r="I3353" s="10" t="str">
        <f>VLOOKUP($J3350,ASBVs!$A$2:$AE$411,23,FALSE)</f>
        <v>3.22</v>
      </c>
      <c r="J3353" s="10" t="str">
        <f>VLOOKUP($J3350,ASBVs!$A$2:$AE$411,25,FALSE)</f>
        <v>1.73</v>
      </c>
    </row>
    <row r="3354" spans="2:10" ht="13.35" customHeight="1">
      <c r="B3354" s="10" t="str">
        <f>VLOOKUP($J3350,ASBVs!$A$2:$AB$411,10,FALSE)</f>
        <v>62</v>
      </c>
      <c r="C3354" s="10" t="str">
        <f>VLOOKUP($J3350,ASBVs!$A$2:$AB$411,12,FALSE)</f>
        <v>66</v>
      </c>
      <c r="D3354" s="10" t="str">
        <f>VLOOKUP($J3350,ASBVs!$A$2:$AB$411,14,FALSE)</f>
        <v>67</v>
      </c>
      <c r="E3354" s="10" t="str">
        <f>VLOOKUP($J3350,ASBVs!$A$2:$AB$411,18,FALSE)</f>
        <v>68</v>
      </c>
      <c r="F3354" s="10" t="str">
        <f>VLOOKUP($J3350,ASBVs!$A$2:$AB$411,16,FALSE)</f>
        <v>70</v>
      </c>
      <c r="G3354" s="10" t="str">
        <f>VLOOKUP($J3350,ASBVs!$A$2:$AB$411,20,FALSE)</f>
        <v>57</v>
      </c>
      <c r="H3354" s="10" t="str">
        <f>VLOOKUP($J3350,ASBVs!$A$2:$AB$411,22,FALSE)</f>
        <v>48</v>
      </c>
      <c r="I3354" s="10" t="str">
        <f>VLOOKUP($J3350,ASBVs!$A$2:$AB$411,24,FALSE)</f>
        <v>47</v>
      </c>
      <c r="J3354" s="10" t="str">
        <f>VLOOKUP($J3350,ASBVs!$A$2:$AB$411,26,FALSE)</f>
        <v>53</v>
      </c>
    </row>
    <row r="3355" spans="2:10" ht="13.35" customHeight="1">
      <c r="B3355" s="11" t="s">
        <v>3103</v>
      </c>
      <c r="C3355" s="11" t="s">
        <v>3091</v>
      </c>
      <c r="D3355" s="11" t="s">
        <v>3104</v>
      </c>
      <c r="E3355" s="23" t="s">
        <v>2623</v>
      </c>
      <c r="F3355" s="23"/>
      <c r="G3355" s="24" t="s">
        <v>3105</v>
      </c>
      <c r="H3355" s="25"/>
      <c r="I3355" s="23" t="s">
        <v>3106</v>
      </c>
      <c r="J3355" s="23"/>
    </row>
    <row r="3356" spans="2:10" ht="13.35" customHeight="1">
      <c r="B3356" s="10" t="str">
        <f>VLOOKUP($J3350,ASBVs!$A$2:$AE$411,29,FALSE)</f>
        <v>1</v>
      </c>
      <c r="C3356" s="10" t="str">
        <f>VLOOKUP($J3350,ASBVs!$A$2:$AE$411,30,FALSE)</f>
        <v>1</v>
      </c>
      <c r="D3356" s="10" t="str">
        <f>VLOOKUP($J3350,ASBVs!$A$2:$AE$411,31,FALSE)</f>
        <v>1</v>
      </c>
      <c r="E3356" s="26" t="str">
        <f>VLOOKUP($J3350,ASBVs!$A$2:$B$411,2,FALSE)</f>
        <v xml:space="preserve">Tradie </v>
      </c>
      <c r="F3356" s="26"/>
      <c r="G3356" s="27" t="str">
        <f>VLOOKUP($J3350,ASBVs!$A$2:$AB$411,27,FALSE)</f>
        <v>134.02</v>
      </c>
      <c r="H3356" s="25"/>
      <c r="I3356" s="27" t="str">
        <f>VLOOKUP($J3350,ASBVs!$A$2:$AB$411,28,FALSE)</f>
        <v>139.05</v>
      </c>
      <c r="J3356" s="25"/>
    </row>
    <row r="3357" spans="2:10" ht="13.35" customHeight="1">
      <c r="B3357" s="28" t="s">
        <v>3107</v>
      </c>
      <c r="C3357" s="28"/>
      <c r="D3357" s="28"/>
      <c r="E3357" s="28"/>
      <c r="F3357" s="28"/>
      <c r="G3357" s="28"/>
      <c r="H3357" s="28" t="s">
        <v>3108</v>
      </c>
      <c r="I3357" s="28"/>
      <c r="J3357" s="28"/>
    </row>
    <row r="3359" spans="2:10" ht="13.35" customHeight="1">
      <c r="B3359" s="3" t="s">
        <v>3099</v>
      </c>
      <c r="C3359" s="4"/>
      <c r="D3359" s="4" t="str">
        <f>VLOOKUP($J3359,ASBVs!$A$2:$D$411,4,FALSE)</f>
        <v>220453</v>
      </c>
      <c r="E3359" s="4"/>
      <c r="F3359" s="4" t="str">
        <f>VLOOKUP($J3359,ASBVs!$A$2:$H$411,8,FALSE)</f>
        <v>Twin</v>
      </c>
      <c r="G3359" s="29"/>
      <c r="H3359" s="30"/>
      <c r="I3359" s="5" t="s">
        <v>3100</v>
      </c>
      <c r="J3359" s="6">
        <v>374</v>
      </c>
    </row>
    <row r="3360" spans="2:10" ht="13.35" customHeight="1">
      <c r="B3360" s="7" t="s">
        <v>3101</v>
      </c>
      <c r="C3360" s="19" t="str">
        <f>VLOOKUP($J3359,ASBVs!$A$2:$F$411,6,FALSE)</f>
        <v>210715</v>
      </c>
      <c r="D3360" s="20"/>
      <c r="E3360" s="20"/>
      <c r="F3360" s="7" t="s">
        <v>3102</v>
      </c>
      <c r="G3360" s="21">
        <f>VLOOKUP($J3359,ASBVs!$A$2:$G$411,7,FALSE)</f>
        <v>44683</v>
      </c>
      <c r="H3360" s="21"/>
      <c r="I3360" s="21"/>
      <c r="J3360" s="22"/>
    </row>
    <row r="3361" spans="2:10" ht="13.35" customHeight="1">
      <c r="B3361" s="8" t="s">
        <v>0</v>
      </c>
      <c r="C3361" s="9" t="s">
        <v>6</v>
      </c>
      <c r="D3361" s="9" t="s">
        <v>2667</v>
      </c>
      <c r="E3361" s="9" t="s">
        <v>2</v>
      </c>
      <c r="F3361" s="9" t="s">
        <v>1</v>
      </c>
      <c r="G3361" s="8" t="s">
        <v>3</v>
      </c>
      <c r="H3361" s="8" t="s">
        <v>4</v>
      </c>
      <c r="I3361" s="8" t="s">
        <v>5</v>
      </c>
      <c r="J3361" s="8" t="s">
        <v>7</v>
      </c>
    </row>
    <row r="3362" spans="2:10" ht="13.35" customHeight="1">
      <c r="B3362" s="10" t="str">
        <f>VLOOKUP($J3359,ASBVs!$A$2:$AE$411,9,FALSE)</f>
        <v>0.61</v>
      </c>
      <c r="C3362" s="10" t="str">
        <f>VLOOKUP($J3359,ASBVs!$A$2:$AE$411,11,FALSE)</f>
        <v>10.07</v>
      </c>
      <c r="D3362" s="10" t="str">
        <f>VLOOKUP($J3359,ASBVs!$A$2:$AE$411,13,FALSE)</f>
        <v>13.65</v>
      </c>
      <c r="E3362" s="10" t="str">
        <f>VLOOKUP($J3359,ASBVs!$A$2:$AE$411,17,FALSE)</f>
        <v>-0.60</v>
      </c>
      <c r="F3362" s="10" t="str">
        <f>VLOOKUP($J3359,ASBVs!$A$2:$AE$411,15,FALSE)</f>
        <v>2.44</v>
      </c>
      <c r="G3362" s="10" t="str">
        <f>VLOOKUP($J3359,ASBVs!$A$2:$AE$411,19,FALSE)</f>
        <v>3.52</v>
      </c>
      <c r="H3362" s="10" t="str">
        <f>VLOOKUP($J3359,ASBVs!$A$2:$AE$411,21,FALSE)</f>
        <v>-0.56</v>
      </c>
      <c r="I3362" s="10" t="str">
        <f>VLOOKUP($J3359,ASBVs!$A$2:$AE$411,23,FALSE)</f>
        <v>3.44</v>
      </c>
      <c r="J3362" s="10" t="str">
        <f>VLOOKUP($J3359,ASBVs!$A$2:$AE$411,25,FALSE)</f>
        <v>2.02</v>
      </c>
    </row>
    <row r="3363" spans="2:10" ht="13.35" customHeight="1">
      <c r="B3363" s="10" t="str">
        <f>VLOOKUP($J3359,ASBVs!$A$2:$AB$411,10,FALSE)</f>
        <v>61</v>
      </c>
      <c r="C3363" s="10" t="str">
        <f>VLOOKUP($J3359,ASBVs!$A$2:$AB$411,12,FALSE)</f>
        <v>66</v>
      </c>
      <c r="D3363" s="10" t="str">
        <f>VLOOKUP($J3359,ASBVs!$A$2:$AB$411,14,FALSE)</f>
        <v>66</v>
      </c>
      <c r="E3363" s="10" t="str">
        <f>VLOOKUP($J3359,ASBVs!$A$2:$AB$411,18,FALSE)</f>
        <v>67</v>
      </c>
      <c r="F3363" s="10" t="str">
        <f>VLOOKUP($J3359,ASBVs!$A$2:$AB$411,16,FALSE)</f>
        <v>69</v>
      </c>
      <c r="G3363" s="10" t="str">
        <f>VLOOKUP($J3359,ASBVs!$A$2:$AB$411,20,FALSE)</f>
        <v>56</v>
      </c>
      <c r="H3363" s="10" t="str">
        <f>VLOOKUP($J3359,ASBVs!$A$2:$AB$411,22,FALSE)</f>
        <v>47</v>
      </c>
      <c r="I3363" s="10" t="str">
        <f>VLOOKUP($J3359,ASBVs!$A$2:$AB$411,24,FALSE)</f>
        <v>46</v>
      </c>
      <c r="J3363" s="10" t="str">
        <f>VLOOKUP($J3359,ASBVs!$A$2:$AB$411,26,FALSE)</f>
        <v>53</v>
      </c>
    </row>
    <row r="3364" spans="2:10" ht="13.35" customHeight="1">
      <c r="B3364" s="11" t="s">
        <v>3103</v>
      </c>
      <c r="C3364" s="11" t="s">
        <v>3091</v>
      </c>
      <c r="D3364" s="11" t="s">
        <v>3104</v>
      </c>
      <c r="E3364" s="23" t="s">
        <v>2623</v>
      </c>
      <c r="F3364" s="23"/>
      <c r="G3364" s="24" t="s">
        <v>3105</v>
      </c>
      <c r="H3364" s="25"/>
      <c r="I3364" s="23" t="s">
        <v>3106</v>
      </c>
      <c r="J3364" s="23"/>
    </row>
    <row r="3365" spans="2:10" ht="13.35" customHeight="1">
      <c r="B3365" s="10" t="str">
        <f>VLOOKUP($J3359,ASBVs!$A$2:$AE$411,29,FALSE)</f>
        <v>2</v>
      </c>
      <c r="C3365" s="10" t="str">
        <f>VLOOKUP($J3359,ASBVs!$A$2:$AE$411,30,FALSE)</f>
        <v>2</v>
      </c>
      <c r="D3365" s="10" t="str">
        <f>VLOOKUP($J3359,ASBVs!$A$2:$AE$411,31,FALSE)</f>
        <v>2</v>
      </c>
      <c r="E3365" s="26" t="str">
        <f>VLOOKUP($J3359,ASBVs!$A$2:$B$411,2,FALSE)</f>
        <v xml:space="preserve">Tradie </v>
      </c>
      <c r="F3365" s="26"/>
      <c r="G3365" s="27" t="str">
        <f>VLOOKUP($J3359,ASBVs!$A$2:$AB$411,27,FALSE)</f>
        <v>132.07</v>
      </c>
      <c r="H3365" s="25"/>
      <c r="I3365" s="27" t="str">
        <f>VLOOKUP($J3359,ASBVs!$A$2:$AB$411,28,FALSE)</f>
        <v>139.15</v>
      </c>
      <c r="J3365" s="25"/>
    </row>
    <row r="3366" spans="2:10" ht="13.35" customHeight="1">
      <c r="B3366" s="28" t="s">
        <v>3107</v>
      </c>
      <c r="C3366" s="28"/>
      <c r="D3366" s="28"/>
      <c r="E3366" s="28"/>
      <c r="F3366" s="28"/>
      <c r="G3366" s="28"/>
      <c r="H3366" s="28" t="s">
        <v>3108</v>
      </c>
      <c r="I3366" s="28"/>
      <c r="J3366" s="28"/>
    </row>
    <row r="3368" spans="2:10" ht="13.35" customHeight="1">
      <c r="B3368" s="3" t="s">
        <v>3099</v>
      </c>
      <c r="C3368" s="4"/>
      <c r="D3368" s="4" t="str">
        <f>VLOOKUP($J3368,ASBVs!$A$2:$D$411,4,FALSE)</f>
        <v>221367</v>
      </c>
      <c r="E3368" s="4"/>
      <c r="F3368" s="4" t="str">
        <f>VLOOKUP($J3368,ASBVs!$A$2:$H$411,8,FALSE)</f>
        <v>Single</v>
      </c>
      <c r="G3368" s="29" t="str">
        <f>VLOOKUP($J3368,ASBVs!$A$2:$AF$411,32,FALSE)</f>
        <v xml:space="preserve"> </v>
      </c>
      <c r="H3368" s="30"/>
      <c r="I3368" s="5" t="s">
        <v>3100</v>
      </c>
      <c r="J3368" s="6">
        <v>375</v>
      </c>
    </row>
    <row r="3369" spans="2:10" ht="13.35" customHeight="1">
      <c r="B3369" s="7" t="s">
        <v>3101</v>
      </c>
      <c r="C3369" s="19" t="str">
        <f>VLOOKUP($J3368,ASBVs!$A$2:$F$411,6,FALSE)</f>
        <v>201741</v>
      </c>
      <c r="D3369" s="20"/>
      <c r="E3369" s="20"/>
      <c r="F3369" s="7" t="s">
        <v>3102</v>
      </c>
      <c r="G3369" s="21">
        <f>VLOOKUP($J3368,ASBVs!$A$2:$G$411,7,FALSE)</f>
        <v>44733</v>
      </c>
      <c r="H3369" s="21"/>
      <c r="I3369" s="21"/>
      <c r="J3369" s="22"/>
    </row>
    <row r="3370" spans="2:10" ht="13.35" customHeight="1">
      <c r="B3370" s="8" t="s">
        <v>0</v>
      </c>
      <c r="C3370" s="9" t="s">
        <v>6</v>
      </c>
      <c r="D3370" s="9" t="s">
        <v>2667</v>
      </c>
      <c r="E3370" s="9" t="s">
        <v>2</v>
      </c>
      <c r="F3370" s="9" t="s">
        <v>1</v>
      </c>
      <c r="G3370" s="8" t="s">
        <v>3</v>
      </c>
      <c r="H3370" s="8" t="s">
        <v>4</v>
      </c>
      <c r="I3370" s="8" t="s">
        <v>5</v>
      </c>
      <c r="J3370" s="8" t="s">
        <v>7</v>
      </c>
    </row>
    <row r="3371" spans="2:10" ht="13.35" customHeight="1">
      <c r="B3371" s="10" t="str">
        <f>VLOOKUP($J3368,ASBVs!$A$2:$AE$411,9,FALSE)</f>
        <v>0.64</v>
      </c>
      <c r="C3371" s="10" t="str">
        <f>VLOOKUP($J3368,ASBVs!$A$2:$AE$411,11,FALSE)</f>
        <v>10.10</v>
      </c>
      <c r="D3371" s="10" t="str">
        <f>VLOOKUP($J3368,ASBVs!$A$2:$AE$411,13,FALSE)</f>
        <v>14.13</v>
      </c>
      <c r="E3371" s="10" t="str">
        <f>VLOOKUP($J3368,ASBVs!$A$2:$AE$411,17,FALSE)</f>
        <v>0.11</v>
      </c>
      <c r="F3371" s="10" t="str">
        <f>VLOOKUP($J3368,ASBVs!$A$2:$AE$411,15,FALSE)</f>
        <v>2.54</v>
      </c>
      <c r="G3371" s="10" t="str">
        <f>VLOOKUP($J3368,ASBVs!$A$2:$AE$411,19,FALSE)</f>
        <v>3.05</v>
      </c>
      <c r="H3371" s="10" t="str">
        <f>VLOOKUP($J3368,ASBVs!$A$2:$AE$411,21,FALSE)</f>
        <v>-0.26</v>
      </c>
      <c r="I3371" s="10" t="str">
        <f>VLOOKUP($J3368,ASBVs!$A$2:$AE$411,23,FALSE)</f>
        <v>1.39</v>
      </c>
      <c r="J3371" s="10" t="str">
        <f>VLOOKUP($J3368,ASBVs!$A$2:$AE$411,25,FALSE)</f>
        <v>2.29</v>
      </c>
    </row>
    <row r="3372" spans="2:10" ht="13.35" customHeight="1">
      <c r="B3372" s="10" t="str">
        <f>VLOOKUP($J3368,ASBVs!$A$2:$AB$411,10,FALSE)</f>
        <v>62</v>
      </c>
      <c r="C3372" s="10" t="str">
        <f>VLOOKUP($J3368,ASBVs!$A$2:$AB$411,12,FALSE)</f>
        <v>65</v>
      </c>
      <c r="D3372" s="10" t="str">
        <f>VLOOKUP($J3368,ASBVs!$A$2:$AB$411,14,FALSE)</f>
        <v>61</v>
      </c>
      <c r="E3372" s="10" t="str">
        <f>VLOOKUP($J3368,ASBVs!$A$2:$AB$411,18,FALSE)</f>
        <v>63</v>
      </c>
      <c r="F3372" s="10" t="str">
        <f>VLOOKUP($J3368,ASBVs!$A$2:$AB$411,16,FALSE)</f>
        <v>66</v>
      </c>
      <c r="G3372" s="10" t="str">
        <f>VLOOKUP($J3368,ASBVs!$A$2:$AB$411,20,FALSE)</f>
        <v>57</v>
      </c>
      <c r="H3372" s="10" t="str">
        <f>VLOOKUP($J3368,ASBVs!$A$2:$AB$411,22,FALSE)</f>
        <v>44</v>
      </c>
      <c r="I3372" s="10" t="str">
        <f>VLOOKUP($J3368,ASBVs!$A$2:$AB$411,24,FALSE)</f>
        <v>43</v>
      </c>
      <c r="J3372" s="10" t="str">
        <f>VLOOKUP($J3368,ASBVs!$A$2:$AB$411,26,FALSE)</f>
        <v>48</v>
      </c>
    </row>
    <row r="3373" spans="2:10" ht="13.35" customHeight="1">
      <c r="B3373" s="11" t="s">
        <v>3103</v>
      </c>
      <c r="C3373" s="11" t="s">
        <v>3091</v>
      </c>
      <c r="D3373" s="11" t="s">
        <v>3104</v>
      </c>
      <c r="E3373" s="23" t="s">
        <v>2623</v>
      </c>
      <c r="F3373" s="23"/>
      <c r="G3373" s="24" t="s">
        <v>3105</v>
      </c>
      <c r="H3373" s="25"/>
      <c r="I3373" s="23" t="s">
        <v>3106</v>
      </c>
      <c r="J3373" s="23"/>
    </row>
    <row r="3374" spans="2:10" ht="13.35" customHeight="1">
      <c r="B3374" s="10" t="str">
        <f>VLOOKUP($J3368,ASBVs!$A$2:$AE$411,29,FALSE)</f>
        <v>2</v>
      </c>
      <c r="C3374" s="10" t="str">
        <f>VLOOKUP($J3368,ASBVs!$A$2:$AE$411,30,FALSE)</f>
        <v>3</v>
      </c>
      <c r="D3374" s="10" t="str">
        <f>VLOOKUP($J3368,ASBVs!$A$2:$AE$411,31,FALSE)</f>
        <v>2</v>
      </c>
      <c r="E3374" s="26" t="str">
        <f>VLOOKUP($J3368,ASBVs!$A$2:$B$411,2,FALSE)</f>
        <v xml:space="preserve">Tradie </v>
      </c>
      <c r="F3374" s="26"/>
      <c r="G3374" s="27" t="str">
        <f>VLOOKUP($J3368,ASBVs!$A$2:$AB$411,27,FALSE)</f>
        <v>139.63</v>
      </c>
      <c r="H3374" s="25"/>
      <c r="I3374" s="27" t="str">
        <f>VLOOKUP($J3368,ASBVs!$A$2:$AB$411,28,FALSE)</f>
        <v>143.38</v>
      </c>
      <c r="J3374" s="25"/>
    </row>
    <row r="3375" spans="2:10" ht="13.35" customHeight="1">
      <c r="B3375" s="28" t="s">
        <v>3107</v>
      </c>
      <c r="C3375" s="28"/>
      <c r="D3375" s="28"/>
      <c r="E3375" s="28"/>
      <c r="F3375" s="28"/>
      <c r="G3375" s="28"/>
      <c r="H3375" s="28" t="s">
        <v>3108</v>
      </c>
      <c r="I3375" s="28"/>
      <c r="J3375" s="28"/>
    </row>
    <row r="3377" spans="2:10" ht="13.35" customHeight="1">
      <c r="B3377" s="3" t="s">
        <v>3099</v>
      </c>
      <c r="C3377" s="4"/>
      <c r="D3377" s="4" t="str">
        <f>VLOOKUP($J3377,ASBVs!$A$2:$D$411,4,FALSE)</f>
        <v>221228</v>
      </c>
      <c r="E3377" s="4"/>
      <c r="F3377" s="4" t="str">
        <f>VLOOKUP($J3377,ASBVs!$A$2:$H$411,8,FALSE)</f>
        <v>Single</v>
      </c>
      <c r="G3377" s="29"/>
      <c r="H3377" s="30"/>
      <c r="I3377" s="5" t="s">
        <v>3100</v>
      </c>
      <c r="J3377" s="6">
        <v>376</v>
      </c>
    </row>
    <row r="3378" spans="2:10" ht="13.35" customHeight="1">
      <c r="B3378" s="7" t="s">
        <v>3101</v>
      </c>
      <c r="C3378" s="19" t="str">
        <f>VLOOKUP($J3377,ASBVs!$A$2:$F$411,6,FALSE)</f>
        <v>201741</v>
      </c>
      <c r="D3378" s="20"/>
      <c r="E3378" s="20"/>
      <c r="F3378" s="7" t="s">
        <v>3102</v>
      </c>
      <c r="G3378" s="21">
        <f>VLOOKUP($J3377,ASBVs!$A$2:$G$411,7,FALSE)</f>
        <v>44720</v>
      </c>
      <c r="H3378" s="21"/>
      <c r="I3378" s="21"/>
      <c r="J3378" s="22"/>
    </row>
    <row r="3379" spans="2:10" ht="13.35" customHeight="1">
      <c r="B3379" s="8" t="s">
        <v>0</v>
      </c>
      <c r="C3379" s="9" t="s">
        <v>6</v>
      </c>
      <c r="D3379" s="9" t="s">
        <v>2667</v>
      </c>
      <c r="E3379" s="9" t="s">
        <v>2</v>
      </c>
      <c r="F3379" s="9" t="s">
        <v>1</v>
      </c>
      <c r="G3379" s="8" t="s">
        <v>3</v>
      </c>
      <c r="H3379" s="8" t="s">
        <v>4</v>
      </c>
      <c r="I3379" s="8" t="s">
        <v>5</v>
      </c>
      <c r="J3379" s="8" t="s">
        <v>7</v>
      </c>
    </row>
    <row r="3380" spans="2:10" ht="13.35" customHeight="1">
      <c r="B3380" s="10" t="str">
        <f>VLOOKUP($J3377,ASBVs!$A$2:$AE$411,9,FALSE)</f>
        <v>0.52</v>
      </c>
      <c r="C3380" s="10" t="str">
        <f>VLOOKUP($J3377,ASBVs!$A$2:$AE$411,11,FALSE)</f>
        <v>12.65</v>
      </c>
      <c r="D3380" s="10" t="str">
        <f>VLOOKUP($J3377,ASBVs!$A$2:$AE$411,13,FALSE)</f>
        <v>17.20</v>
      </c>
      <c r="E3380" s="10" t="str">
        <f>VLOOKUP($J3377,ASBVs!$A$2:$AE$411,17,FALSE)</f>
        <v>-0.74</v>
      </c>
      <c r="F3380" s="10" t="str">
        <f>VLOOKUP($J3377,ASBVs!$A$2:$AE$411,15,FALSE)</f>
        <v>2.13</v>
      </c>
      <c r="G3380" s="10" t="str">
        <f>VLOOKUP($J3377,ASBVs!$A$2:$AE$411,19,FALSE)</f>
        <v>4.76</v>
      </c>
      <c r="H3380" s="10" t="str">
        <f>VLOOKUP($J3377,ASBVs!$A$2:$AE$411,21,FALSE)</f>
        <v>-0.50</v>
      </c>
      <c r="I3380" s="10" t="str">
        <f>VLOOKUP($J3377,ASBVs!$A$2:$AE$411,23,FALSE)</f>
        <v>4.09</v>
      </c>
      <c r="J3380" s="10" t="str">
        <f>VLOOKUP($J3377,ASBVs!$A$2:$AE$411,25,FALSE)</f>
        <v>2.31</v>
      </c>
    </row>
    <row r="3381" spans="2:10" ht="13.35" customHeight="1">
      <c r="B3381" s="10" t="str">
        <f>VLOOKUP($J3377,ASBVs!$A$2:$AB$411,10,FALSE)</f>
        <v>63</v>
      </c>
      <c r="C3381" s="10" t="str">
        <f>VLOOKUP($J3377,ASBVs!$A$2:$AB$411,12,FALSE)</f>
        <v>66</v>
      </c>
      <c r="D3381" s="10" t="str">
        <f>VLOOKUP($J3377,ASBVs!$A$2:$AB$411,14,FALSE)</f>
        <v>62</v>
      </c>
      <c r="E3381" s="10" t="str">
        <f>VLOOKUP($J3377,ASBVs!$A$2:$AB$411,18,FALSE)</f>
        <v>63</v>
      </c>
      <c r="F3381" s="10" t="str">
        <f>VLOOKUP($J3377,ASBVs!$A$2:$AB$411,16,FALSE)</f>
        <v>65</v>
      </c>
      <c r="G3381" s="10" t="str">
        <f>VLOOKUP($J3377,ASBVs!$A$2:$AB$411,20,FALSE)</f>
        <v>57</v>
      </c>
      <c r="H3381" s="10" t="str">
        <f>VLOOKUP($J3377,ASBVs!$A$2:$AB$411,22,FALSE)</f>
        <v>45</v>
      </c>
      <c r="I3381" s="10" t="str">
        <f>VLOOKUP($J3377,ASBVs!$A$2:$AB$411,24,FALSE)</f>
        <v>44</v>
      </c>
      <c r="J3381" s="10" t="str">
        <f>VLOOKUP($J3377,ASBVs!$A$2:$AB$411,26,FALSE)</f>
        <v>48</v>
      </c>
    </row>
    <row r="3382" spans="2:10" ht="13.35" customHeight="1">
      <c r="B3382" s="11" t="s">
        <v>3103</v>
      </c>
      <c r="C3382" s="11" t="s">
        <v>3091</v>
      </c>
      <c r="D3382" s="11" t="s">
        <v>3104</v>
      </c>
      <c r="E3382" s="23" t="s">
        <v>2623</v>
      </c>
      <c r="F3382" s="23"/>
      <c r="G3382" s="24" t="s">
        <v>3105</v>
      </c>
      <c r="H3382" s="25"/>
      <c r="I3382" s="23" t="s">
        <v>3106</v>
      </c>
      <c r="J3382" s="23"/>
    </row>
    <row r="3383" spans="2:10" ht="13.35" customHeight="1">
      <c r="B3383" s="10" t="str">
        <f>VLOOKUP($J3377,ASBVs!$A$2:$AE$411,29,FALSE)</f>
        <v>2</v>
      </c>
      <c r="C3383" s="10" t="str">
        <f>VLOOKUP($J3377,ASBVs!$A$2:$AE$411,30,FALSE)</f>
        <v>3</v>
      </c>
      <c r="D3383" s="10" t="str">
        <f>VLOOKUP($J3377,ASBVs!$A$2:$AE$411,31,FALSE)</f>
        <v>2</v>
      </c>
      <c r="E3383" s="26" t="str">
        <f>VLOOKUP($J3377,ASBVs!$A$2:$B$411,2,FALSE)</f>
        <v xml:space="preserve">Tradie </v>
      </c>
      <c r="F3383" s="26"/>
      <c r="G3383" s="27" t="str">
        <f>VLOOKUP($J3377,ASBVs!$A$2:$AB$411,27,FALSE)</f>
        <v>143.05</v>
      </c>
      <c r="H3383" s="25"/>
      <c r="I3383" s="27" t="str">
        <f>VLOOKUP($J3377,ASBVs!$A$2:$AB$411,28,FALSE)</f>
        <v>149.54</v>
      </c>
      <c r="J3383" s="25"/>
    </row>
    <row r="3384" spans="2:10" ht="13.35" customHeight="1">
      <c r="B3384" s="28" t="s">
        <v>3107</v>
      </c>
      <c r="C3384" s="28"/>
      <c r="D3384" s="28"/>
      <c r="E3384" s="28"/>
      <c r="F3384" s="28"/>
      <c r="G3384" s="28"/>
      <c r="H3384" s="28" t="s">
        <v>3108</v>
      </c>
      <c r="I3384" s="28"/>
      <c r="J3384" s="28"/>
    </row>
    <row r="3386" spans="2:10" ht="13.35" customHeight="1">
      <c r="B3386" s="3" t="s">
        <v>3099</v>
      </c>
      <c r="C3386" s="4"/>
      <c r="D3386" s="4" t="str">
        <f>VLOOKUP($J3386,ASBVs!$A$2:$D$411,4,FALSE)</f>
        <v>220576</v>
      </c>
      <c r="E3386" s="4"/>
      <c r="F3386" s="4" t="str">
        <f>VLOOKUP($J3386,ASBVs!$A$2:$H$411,8,FALSE)</f>
        <v>Twin</v>
      </c>
      <c r="G3386" s="29"/>
      <c r="H3386" s="30"/>
      <c r="I3386" s="5" t="s">
        <v>3100</v>
      </c>
      <c r="J3386" s="6">
        <v>377</v>
      </c>
    </row>
    <row r="3387" spans="2:10" ht="13.35" customHeight="1">
      <c r="B3387" s="7" t="s">
        <v>3101</v>
      </c>
      <c r="C3387" s="19" t="str">
        <f>VLOOKUP($J3386,ASBVs!$A$2:$F$411,6,FALSE)</f>
        <v>211162</v>
      </c>
      <c r="D3387" s="20"/>
      <c r="E3387" s="20"/>
      <c r="F3387" s="7" t="s">
        <v>3102</v>
      </c>
      <c r="G3387" s="21">
        <f>VLOOKUP($J3386,ASBVs!$A$2:$G$411,7,FALSE)</f>
        <v>44683</v>
      </c>
      <c r="H3387" s="21"/>
      <c r="I3387" s="21"/>
      <c r="J3387" s="22"/>
    </row>
    <row r="3388" spans="2:10" ht="13.35" customHeight="1">
      <c r="B3388" s="8" t="s">
        <v>0</v>
      </c>
      <c r="C3388" s="9" t="s">
        <v>6</v>
      </c>
      <c r="D3388" s="9" t="s">
        <v>2667</v>
      </c>
      <c r="E3388" s="9" t="s">
        <v>2</v>
      </c>
      <c r="F3388" s="9" t="s">
        <v>1</v>
      </c>
      <c r="G3388" s="8" t="s">
        <v>3</v>
      </c>
      <c r="H3388" s="8" t="s">
        <v>4</v>
      </c>
      <c r="I3388" s="8" t="s">
        <v>5</v>
      </c>
      <c r="J3388" s="8" t="s">
        <v>7</v>
      </c>
    </row>
    <row r="3389" spans="2:10" ht="13.35" customHeight="1">
      <c r="B3389" s="10" t="str">
        <f>VLOOKUP($J3386,ASBVs!$A$2:$AE$411,9,FALSE)</f>
        <v>0.84</v>
      </c>
      <c r="C3389" s="10" t="str">
        <f>VLOOKUP($J3386,ASBVs!$A$2:$AE$411,11,FALSE)</f>
        <v>11.71</v>
      </c>
      <c r="D3389" s="10" t="str">
        <f>VLOOKUP($J3386,ASBVs!$A$2:$AE$411,13,FALSE)</f>
        <v>17.45</v>
      </c>
      <c r="E3389" s="10" t="str">
        <f>VLOOKUP($J3386,ASBVs!$A$2:$AE$411,17,FALSE)</f>
        <v>-1.44</v>
      </c>
      <c r="F3389" s="10" t="str">
        <f>VLOOKUP($J3386,ASBVs!$A$2:$AE$411,15,FALSE)</f>
        <v>2.69</v>
      </c>
      <c r="G3389" s="10" t="str">
        <f>VLOOKUP($J3386,ASBVs!$A$2:$AE$411,19,FALSE)</f>
        <v>5.49</v>
      </c>
      <c r="H3389" s="10" t="str">
        <f>VLOOKUP($J3386,ASBVs!$A$2:$AE$411,21,FALSE)</f>
        <v>-0.82</v>
      </c>
      <c r="I3389" s="10" t="str">
        <f>VLOOKUP($J3386,ASBVs!$A$2:$AE$411,23,FALSE)</f>
        <v>1.76</v>
      </c>
      <c r="J3389" s="10" t="str">
        <f>VLOOKUP($J3386,ASBVs!$A$2:$AE$411,25,FALSE)</f>
        <v>2.74</v>
      </c>
    </row>
    <row r="3390" spans="2:10" ht="13.35" customHeight="1">
      <c r="B3390" s="10" t="str">
        <f>VLOOKUP($J3386,ASBVs!$A$2:$AB$411,10,FALSE)</f>
        <v>61</v>
      </c>
      <c r="C3390" s="10" t="str">
        <f>VLOOKUP($J3386,ASBVs!$A$2:$AB$411,12,FALSE)</f>
        <v>64</v>
      </c>
      <c r="D3390" s="10" t="str">
        <f>VLOOKUP($J3386,ASBVs!$A$2:$AB$411,14,FALSE)</f>
        <v>64</v>
      </c>
      <c r="E3390" s="10" t="str">
        <f>VLOOKUP($J3386,ASBVs!$A$2:$AB$411,18,FALSE)</f>
        <v>64</v>
      </c>
      <c r="F3390" s="10" t="str">
        <f>VLOOKUP($J3386,ASBVs!$A$2:$AB$411,16,FALSE)</f>
        <v>67</v>
      </c>
      <c r="G3390" s="10" t="str">
        <f>VLOOKUP($J3386,ASBVs!$A$2:$AB$411,20,FALSE)</f>
        <v>54</v>
      </c>
      <c r="H3390" s="10" t="str">
        <f>VLOOKUP($J3386,ASBVs!$A$2:$AB$411,22,FALSE)</f>
        <v>51</v>
      </c>
      <c r="I3390" s="10" t="str">
        <f>VLOOKUP($J3386,ASBVs!$A$2:$AB$411,24,FALSE)</f>
        <v>49</v>
      </c>
      <c r="J3390" s="10" t="str">
        <f>VLOOKUP($J3386,ASBVs!$A$2:$AB$411,26,FALSE)</f>
        <v>52</v>
      </c>
    </row>
    <row r="3391" spans="2:10" ht="13.35" customHeight="1">
      <c r="B3391" s="11" t="s">
        <v>3103</v>
      </c>
      <c r="C3391" s="11" t="s">
        <v>3091</v>
      </c>
      <c r="D3391" s="11" t="s">
        <v>3104</v>
      </c>
      <c r="E3391" s="23" t="s">
        <v>2623</v>
      </c>
      <c r="F3391" s="23"/>
      <c r="G3391" s="24" t="s">
        <v>3105</v>
      </c>
      <c r="H3391" s="25"/>
      <c r="I3391" s="23" t="s">
        <v>3106</v>
      </c>
      <c r="J3391" s="23"/>
    </row>
    <row r="3392" spans="2:10" ht="13.35" customHeight="1">
      <c r="B3392" s="10" t="str">
        <f>VLOOKUP($J3386,ASBVs!$A$2:$AE$411,29,FALSE)</f>
        <v>2</v>
      </c>
      <c r="C3392" s="10" t="str">
        <f>VLOOKUP($J3386,ASBVs!$A$2:$AE$411,30,FALSE)</f>
        <v>1</v>
      </c>
      <c r="D3392" s="10" t="str">
        <f>VLOOKUP($J3386,ASBVs!$A$2:$AE$411,31,FALSE)</f>
        <v>1</v>
      </c>
      <c r="E3392" s="26" t="str">
        <f>VLOOKUP($J3386,ASBVs!$A$2:$B$411,2,FALSE)</f>
        <v xml:space="preserve">Tradie </v>
      </c>
      <c r="F3392" s="26"/>
      <c r="G3392" s="27" t="str">
        <f>VLOOKUP($J3386,ASBVs!$A$2:$AB$411,27,FALSE)</f>
        <v>149.53</v>
      </c>
      <c r="H3392" s="25"/>
      <c r="I3392" s="27" t="str">
        <f>VLOOKUP($J3386,ASBVs!$A$2:$AB$411,28,FALSE)</f>
        <v>159.61</v>
      </c>
      <c r="J3392" s="25"/>
    </row>
    <row r="3393" spans="2:10" ht="13.35" customHeight="1">
      <c r="B3393" s="28" t="s">
        <v>3107</v>
      </c>
      <c r="C3393" s="28"/>
      <c r="D3393" s="28"/>
      <c r="E3393" s="28"/>
      <c r="F3393" s="28"/>
      <c r="G3393" s="28"/>
      <c r="H3393" s="28" t="s">
        <v>3108</v>
      </c>
      <c r="I3393" s="28"/>
      <c r="J3393" s="28"/>
    </row>
    <row r="3395" spans="2:10" ht="13.35" customHeight="1">
      <c r="B3395" s="3" t="s">
        <v>3099</v>
      </c>
      <c r="C3395" s="4"/>
      <c r="D3395" s="4" t="str">
        <f>VLOOKUP($J3395,ASBVs!$A$2:$D$411,4,FALSE)</f>
        <v>220812</v>
      </c>
      <c r="E3395" s="4"/>
      <c r="F3395" s="4" t="str">
        <f>VLOOKUP($J3395,ASBVs!$A$2:$H$411,8,FALSE)</f>
        <v>Single</v>
      </c>
      <c r="G3395" s="29" t="str">
        <f>VLOOKUP($J3395,ASBVs!$A$2:$AF$411,32,FALSE)</f>
        <v>«««««</v>
      </c>
      <c r="H3395" s="30"/>
      <c r="I3395" s="5" t="s">
        <v>3100</v>
      </c>
      <c r="J3395" s="6">
        <v>378</v>
      </c>
    </row>
    <row r="3396" spans="2:10" ht="13.35" customHeight="1">
      <c r="B3396" s="7" t="s">
        <v>3101</v>
      </c>
      <c r="C3396" s="19" t="str">
        <f>VLOOKUP($J3395,ASBVs!$A$2:$F$411,6,FALSE)</f>
        <v>210715</v>
      </c>
      <c r="D3396" s="20"/>
      <c r="E3396" s="20"/>
      <c r="F3396" s="7" t="s">
        <v>3102</v>
      </c>
      <c r="G3396" s="21">
        <f>VLOOKUP($J3395,ASBVs!$A$2:$G$411,7,FALSE)</f>
        <v>44685</v>
      </c>
      <c r="H3396" s="21"/>
      <c r="I3396" s="21"/>
      <c r="J3396" s="22"/>
    </row>
    <row r="3397" spans="2:10" ht="13.35" customHeight="1">
      <c r="B3397" s="8" t="s">
        <v>0</v>
      </c>
      <c r="C3397" s="9" t="s">
        <v>6</v>
      </c>
      <c r="D3397" s="9" t="s">
        <v>2667</v>
      </c>
      <c r="E3397" s="9" t="s">
        <v>2</v>
      </c>
      <c r="F3397" s="9" t="s">
        <v>1</v>
      </c>
      <c r="G3397" s="8" t="s">
        <v>3</v>
      </c>
      <c r="H3397" s="8" t="s">
        <v>4</v>
      </c>
      <c r="I3397" s="8" t="s">
        <v>5</v>
      </c>
      <c r="J3397" s="8" t="s">
        <v>7</v>
      </c>
    </row>
    <row r="3398" spans="2:10" ht="13.35" customHeight="1">
      <c r="B3398" s="10" t="str">
        <f>VLOOKUP($J3395,ASBVs!$A$2:$AE$411,9,FALSE)</f>
        <v>0.49</v>
      </c>
      <c r="C3398" s="10" t="str">
        <f>VLOOKUP($J3395,ASBVs!$A$2:$AE$411,11,FALSE)</f>
        <v>7.89</v>
      </c>
      <c r="D3398" s="10" t="str">
        <f>VLOOKUP($J3395,ASBVs!$A$2:$AE$411,13,FALSE)</f>
        <v>12.09</v>
      </c>
      <c r="E3398" s="10" t="str">
        <f>VLOOKUP($J3395,ASBVs!$A$2:$AE$411,17,FALSE)</f>
        <v>0.61</v>
      </c>
      <c r="F3398" s="10" t="str">
        <f>VLOOKUP($J3395,ASBVs!$A$2:$AE$411,15,FALSE)</f>
        <v>3.44</v>
      </c>
      <c r="G3398" s="10" t="str">
        <f>VLOOKUP($J3395,ASBVs!$A$2:$AE$411,19,FALSE)</f>
        <v>2.07</v>
      </c>
      <c r="H3398" s="10" t="str">
        <f>VLOOKUP($J3395,ASBVs!$A$2:$AE$411,21,FALSE)</f>
        <v>0.14</v>
      </c>
      <c r="I3398" s="10" t="str">
        <f>VLOOKUP($J3395,ASBVs!$A$2:$AE$411,23,FALSE)</f>
        <v>-1.74</v>
      </c>
      <c r="J3398" s="10" t="str">
        <f>VLOOKUP($J3395,ASBVs!$A$2:$AE$411,25,FALSE)</f>
        <v>2.51</v>
      </c>
    </row>
    <row r="3399" spans="2:10" ht="13.35" customHeight="1">
      <c r="B3399" s="10" t="str">
        <f>VLOOKUP($J3395,ASBVs!$A$2:$AB$411,10,FALSE)</f>
        <v>64</v>
      </c>
      <c r="C3399" s="10" t="str">
        <f>VLOOKUP($J3395,ASBVs!$A$2:$AB$411,12,FALSE)</f>
        <v>67</v>
      </c>
      <c r="D3399" s="10" t="str">
        <f>VLOOKUP($J3395,ASBVs!$A$2:$AB$411,14,FALSE)</f>
        <v>66</v>
      </c>
      <c r="E3399" s="10" t="str">
        <f>VLOOKUP($J3395,ASBVs!$A$2:$AB$411,18,FALSE)</f>
        <v>67</v>
      </c>
      <c r="F3399" s="10" t="str">
        <f>VLOOKUP($J3395,ASBVs!$A$2:$AB$411,16,FALSE)</f>
        <v>70</v>
      </c>
      <c r="G3399" s="10" t="str">
        <f>VLOOKUP($J3395,ASBVs!$A$2:$AB$411,20,FALSE)</f>
        <v>58</v>
      </c>
      <c r="H3399" s="10" t="str">
        <f>VLOOKUP($J3395,ASBVs!$A$2:$AB$411,22,FALSE)</f>
        <v>53</v>
      </c>
      <c r="I3399" s="10" t="str">
        <f>VLOOKUP($J3395,ASBVs!$A$2:$AB$411,24,FALSE)</f>
        <v>52</v>
      </c>
      <c r="J3399" s="10" t="str">
        <f>VLOOKUP($J3395,ASBVs!$A$2:$AB$411,26,FALSE)</f>
        <v>56</v>
      </c>
    </row>
    <row r="3400" spans="2:10" ht="13.35" customHeight="1">
      <c r="B3400" s="11" t="s">
        <v>3103</v>
      </c>
      <c r="C3400" s="11" t="s">
        <v>3091</v>
      </c>
      <c r="D3400" s="11" t="s">
        <v>3104</v>
      </c>
      <c r="E3400" s="23" t="s">
        <v>2623</v>
      </c>
      <c r="F3400" s="23"/>
      <c r="G3400" s="24" t="s">
        <v>3105</v>
      </c>
      <c r="H3400" s="25"/>
      <c r="I3400" s="23" t="s">
        <v>3106</v>
      </c>
      <c r="J3400" s="23"/>
    </row>
    <row r="3401" spans="2:10" ht="13.35" customHeight="1">
      <c r="B3401" s="10" t="str">
        <f>VLOOKUP($J3395,ASBVs!$A$2:$AE$411,29,FALSE)</f>
        <v>2</v>
      </c>
      <c r="C3401" s="10" t="str">
        <f>VLOOKUP($J3395,ASBVs!$A$2:$AE$411,30,FALSE)</f>
        <v>2</v>
      </c>
      <c r="D3401" s="10" t="str">
        <f>VLOOKUP($J3395,ASBVs!$A$2:$AE$411,31,FALSE)</f>
        <v>2</v>
      </c>
      <c r="E3401" s="26" t="str">
        <f>VLOOKUP($J3395,ASBVs!$A$2:$B$411,2,FALSE)</f>
        <v xml:space="preserve">Tradie </v>
      </c>
      <c r="F3401" s="26"/>
      <c r="G3401" s="27" t="str">
        <f>VLOOKUP($J3395,ASBVs!$A$2:$AB$411,27,FALSE)</f>
        <v>145.54</v>
      </c>
      <c r="H3401" s="25"/>
      <c r="I3401" s="27" t="str">
        <f>VLOOKUP($J3395,ASBVs!$A$2:$AB$411,28,FALSE)</f>
        <v>144.75</v>
      </c>
      <c r="J3401" s="25"/>
    </row>
    <row r="3402" spans="2:10" ht="13.35" customHeight="1">
      <c r="B3402" s="28" t="s">
        <v>3107</v>
      </c>
      <c r="C3402" s="28"/>
      <c r="D3402" s="28"/>
      <c r="E3402" s="28"/>
      <c r="F3402" s="28"/>
      <c r="G3402" s="28"/>
      <c r="H3402" s="28" t="s">
        <v>3108</v>
      </c>
      <c r="I3402" s="28"/>
      <c r="J3402" s="28"/>
    </row>
    <row r="3404" spans="2:10" ht="13.35" customHeight="1">
      <c r="B3404" s="3" t="s">
        <v>3099</v>
      </c>
      <c r="C3404" s="4"/>
      <c r="D3404" s="4" t="str">
        <f>VLOOKUP($J3404,ASBVs!$A$2:$D$411,4,FALSE)</f>
        <v>220745</v>
      </c>
      <c r="E3404" s="4"/>
      <c r="F3404" s="4" t="str">
        <f>VLOOKUP($J3404,ASBVs!$A$2:$H$411,8,FALSE)</f>
        <v>Twin</v>
      </c>
      <c r="G3404" s="29" t="str">
        <f>VLOOKUP($J3404,ASBVs!$A$2:$AF$411,32,FALSE)</f>
        <v xml:space="preserve"> </v>
      </c>
      <c r="H3404" s="30"/>
      <c r="I3404" s="5" t="s">
        <v>3100</v>
      </c>
      <c r="J3404" s="6">
        <v>379</v>
      </c>
    </row>
    <row r="3405" spans="2:10" ht="13.35" customHeight="1">
      <c r="B3405" s="7" t="s">
        <v>3101</v>
      </c>
      <c r="C3405" s="19" t="str">
        <f>VLOOKUP($J3404,ASBVs!$A$2:$F$411,6,FALSE)</f>
        <v>210327</v>
      </c>
      <c r="D3405" s="20"/>
      <c r="E3405" s="20"/>
      <c r="F3405" s="7" t="s">
        <v>3102</v>
      </c>
      <c r="G3405" s="21">
        <f>VLOOKUP($J3404,ASBVs!$A$2:$G$411,7,FALSE)</f>
        <v>44685</v>
      </c>
      <c r="H3405" s="21"/>
      <c r="I3405" s="21"/>
      <c r="J3405" s="22"/>
    </row>
    <row r="3406" spans="2:10" ht="13.35" customHeight="1">
      <c r="B3406" s="8" t="s">
        <v>0</v>
      </c>
      <c r="C3406" s="9" t="s">
        <v>6</v>
      </c>
      <c r="D3406" s="9" t="s">
        <v>2667</v>
      </c>
      <c r="E3406" s="9" t="s">
        <v>2</v>
      </c>
      <c r="F3406" s="9" t="s">
        <v>1</v>
      </c>
      <c r="G3406" s="8" t="s">
        <v>3</v>
      </c>
      <c r="H3406" s="8" t="s">
        <v>4</v>
      </c>
      <c r="I3406" s="8" t="s">
        <v>5</v>
      </c>
      <c r="J3406" s="8" t="s">
        <v>7</v>
      </c>
    </row>
    <row r="3407" spans="2:10" ht="13.35" customHeight="1">
      <c r="B3407" s="10" t="str">
        <f>VLOOKUP($J3404,ASBVs!$A$2:$AE$411,9,FALSE)</f>
        <v>0.79</v>
      </c>
      <c r="C3407" s="10" t="str">
        <f>VLOOKUP($J3404,ASBVs!$A$2:$AE$411,11,FALSE)</f>
        <v>11.45</v>
      </c>
      <c r="D3407" s="10" t="str">
        <f>VLOOKUP($J3404,ASBVs!$A$2:$AE$411,13,FALSE)</f>
        <v>14.95</v>
      </c>
      <c r="E3407" s="10" t="str">
        <f>VLOOKUP($J3404,ASBVs!$A$2:$AE$411,17,FALSE)</f>
        <v>-0.74</v>
      </c>
      <c r="F3407" s="10" t="str">
        <f>VLOOKUP($J3404,ASBVs!$A$2:$AE$411,15,FALSE)</f>
        <v>2.15</v>
      </c>
      <c r="G3407" s="10" t="str">
        <f>VLOOKUP($J3404,ASBVs!$A$2:$AE$411,19,FALSE)</f>
        <v>3.84</v>
      </c>
      <c r="H3407" s="10" t="str">
        <f>VLOOKUP($J3404,ASBVs!$A$2:$AE$411,21,FALSE)</f>
        <v>-0.26</v>
      </c>
      <c r="I3407" s="10" t="str">
        <f>VLOOKUP($J3404,ASBVs!$A$2:$AE$411,23,FALSE)</f>
        <v>3.31</v>
      </c>
      <c r="J3407" s="10" t="str">
        <f>VLOOKUP($J3404,ASBVs!$A$2:$AE$411,25,FALSE)</f>
        <v>1.92</v>
      </c>
    </row>
    <row r="3408" spans="2:10" ht="13.35" customHeight="1">
      <c r="B3408" s="10" t="str">
        <f>VLOOKUP($J3404,ASBVs!$A$2:$AB$411,10,FALSE)</f>
        <v>58</v>
      </c>
      <c r="C3408" s="10" t="str">
        <f>VLOOKUP($J3404,ASBVs!$A$2:$AB$411,12,FALSE)</f>
        <v>63</v>
      </c>
      <c r="D3408" s="10" t="str">
        <f>VLOOKUP($J3404,ASBVs!$A$2:$AB$411,14,FALSE)</f>
        <v>63</v>
      </c>
      <c r="E3408" s="10" t="str">
        <f>VLOOKUP($J3404,ASBVs!$A$2:$AB$411,18,FALSE)</f>
        <v>64</v>
      </c>
      <c r="F3408" s="10" t="str">
        <f>VLOOKUP($J3404,ASBVs!$A$2:$AB$411,16,FALSE)</f>
        <v>66</v>
      </c>
      <c r="G3408" s="10" t="str">
        <f>VLOOKUP($J3404,ASBVs!$A$2:$AB$411,20,FALSE)</f>
        <v>54</v>
      </c>
      <c r="H3408" s="10" t="str">
        <f>VLOOKUP($J3404,ASBVs!$A$2:$AB$411,22,FALSE)</f>
        <v>47</v>
      </c>
      <c r="I3408" s="10" t="str">
        <f>VLOOKUP($J3404,ASBVs!$A$2:$AB$411,24,FALSE)</f>
        <v>46</v>
      </c>
      <c r="J3408" s="10" t="str">
        <f>VLOOKUP($J3404,ASBVs!$A$2:$AB$411,26,FALSE)</f>
        <v>50</v>
      </c>
    </row>
    <row r="3409" spans="2:10" ht="13.35" customHeight="1">
      <c r="B3409" s="11" t="s">
        <v>3103</v>
      </c>
      <c r="C3409" s="11" t="s">
        <v>3091</v>
      </c>
      <c r="D3409" s="11" t="s">
        <v>3104</v>
      </c>
      <c r="E3409" s="23" t="s">
        <v>2623</v>
      </c>
      <c r="F3409" s="23"/>
      <c r="G3409" s="24" t="s">
        <v>3105</v>
      </c>
      <c r="H3409" s="25"/>
      <c r="I3409" s="23" t="s">
        <v>3106</v>
      </c>
      <c r="J3409" s="23"/>
    </row>
    <row r="3410" spans="2:10" ht="13.35" customHeight="1">
      <c r="B3410" s="10" t="str">
        <f>VLOOKUP($J3404,ASBVs!$A$2:$AE$411,29,FALSE)</f>
        <v>1</v>
      </c>
      <c r="C3410" s="10" t="str">
        <f>VLOOKUP($J3404,ASBVs!$A$2:$AE$411,30,FALSE)</f>
        <v>1</v>
      </c>
      <c r="D3410" s="10" t="str">
        <f>VLOOKUP($J3404,ASBVs!$A$2:$AE$411,31,FALSE)</f>
        <v>1</v>
      </c>
      <c r="E3410" s="26" t="str">
        <f>VLOOKUP($J3404,ASBVs!$A$2:$B$411,2,FALSE)</f>
        <v xml:space="preserve">Tradie </v>
      </c>
      <c r="F3410" s="26"/>
      <c r="G3410" s="27" t="str">
        <f>VLOOKUP($J3404,ASBVs!$A$2:$AB$411,27,FALSE)</f>
        <v>137.71</v>
      </c>
      <c r="H3410" s="25"/>
      <c r="I3410" s="27" t="str">
        <f>VLOOKUP($J3404,ASBVs!$A$2:$AB$411,28,FALSE)</f>
        <v>141.56</v>
      </c>
      <c r="J3410" s="25"/>
    </row>
    <row r="3411" spans="2:10" ht="13.35" customHeight="1">
      <c r="B3411" s="28" t="s">
        <v>3107</v>
      </c>
      <c r="C3411" s="28"/>
      <c r="D3411" s="28"/>
      <c r="E3411" s="28"/>
      <c r="F3411" s="28"/>
      <c r="G3411" s="28"/>
      <c r="H3411" s="28" t="s">
        <v>3108</v>
      </c>
      <c r="I3411" s="28"/>
      <c r="J3411" s="28"/>
    </row>
    <row r="3413" spans="2:10" ht="13.35" customHeight="1">
      <c r="B3413" s="3" t="s">
        <v>3099</v>
      </c>
      <c r="C3413" s="4"/>
      <c r="D3413" s="4" t="str">
        <f>VLOOKUP($J3413,ASBVs!$A$2:$D$411,4,FALSE)</f>
        <v>221190</v>
      </c>
      <c r="E3413" s="4"/>
      <c r="F3413" s="4" t="str">
        <f>VLOOKUP($J3413,ASBVs!$A$2:$H$411,8,FALSE)</f>
        <v>Twin</v>
      </c>
      <c r="G3413" s="29"/>
      <c r="H3413" s="30"/>
      <c r="I3413" s="5" t="s">
        <v>3100</v>
      </c>
      <c r="J3413" s="6">
        <v>380</v>
      </c>
    </row>
    <row r="3414" spans="2:10" ht="13.35" customHeight="1">
      <c r="B3414" s="7" t="s">
        <v>3101</v>
      </c>
      <c r="C3414" s="19" t="str">
        <f>VLOOKUP($J3413,ASBVs!$A$2:$F$411,6,FALSE)</f>
        <v>201741</v>
      </c>
      <c r="D3414" s="20"/>
      <c r="E3414" s="20"/>
      <c r="F3414" s="7" t="s">
        <v>3102</v>
      </c>
      <c r="G3414" s="21">
        <f>VLOOKUP($J3413,ASBVs!$A$2:$G$411,7,FALSE)</f>
        <v>44719</v>
      </c>
      <c r="H3414" s="21"/>
      <c r="I3414" s="21"/>
      <c r="J3414" s="22"/>
    </row>
    <row r="3415" spans="2:10" ht="13.35" customHeight="1">
      <c r="B3415" s="8" t="s">
        <v>0</v>
      </c>
      <c r="C3415" s="9" t="s">
        <v>6</v>
      </c>
      <c r="D3415" s="9" t="s">
        <v>2667</v>
      </c>
      <c r="E3415" s="9" t="s">
        <v>2</v>
      </c>
      <c r="F3415" s="9" t="s">
        <v>1</v>
      </c>
      <c r="G3415" s="8" t="s">
        <v>3</v>
      </c>
      <c r="H3415" s="8" t="s">
        <v>4</v>
      </c>
      <c r="I3415" s="8" t="s">
        <v>5</v>
      </c>
      <c r="J3415" s="8" t="s">
        <v>7</v>
      </c>
    </row>
    <row r="3416" spans="2:10" ht="13.35" customHeight="1">
      <c r="B3416" s="10" t="str">
        <f>VLOOKUP($J3413,ASBVs!$A$2:$AE$411,9,FALSE)</f>
        <v>0.73</v>
      </c>
      <c r="C3416" s="10" t="str">
        <f>VLOOKUP($J3413,ASBVs!$A$2:$AE$411,11,FALSE)</f>
        <v>10.48</v>
      </c>
      <c r="D3416" s="10" t="str">
        <f>VLOOKUP($J3413,ASBVs!$A$2:$AE$411,13,FALSE)</f>
        <v>14.37</v>
      </c>
      <c r="E3416" s="10" t="str">
        <f>VLOOKUP($J3413,ASBVs!$A$2:$AE$411,17,FALSE)</f>
        <v>-0.77</v>
      </c>
      <c r="F3416" s="10" t="str">
        <f>VLOOKUP($J3413,ASBVs!$A$2:$AE$411,15,FALSE)</f>
        <v>2.41</v>
      </c>
      <c r="G3416" s="10" t="str">
        <f>VLOOKUP($J3413,ASBVs!$A$2:$AE$411,19,FALSE)</f>
        <v>4.28</v>
      </c>
      <c r="H3416" s="10" t="str">
        <f>VLOOKUP($J3413,ASBVs!$A$2:$AE$411,21,FALSE)</f>
        <v>-0.64</v>
      </c>
      <c r="I3416" s="10" t="str">
        <f>VLOOKUP($J3413,ASBVs!$A$2:$AE$411,23,FALSE)</f>
        <v>3.31</v>
      </c>
      <c r="J3416" s="10" t="str">
        <f>VLOOKUP($J3413,ASBVs!$A$2:$AE$411,25,FALSE)</f>
        <v>2.22</v>
      </c>
    </row>
    <row r="3417" spans="2:10" ht="13.35" customHeight="1">
      <c r="B3417" s="10" t="str">
        <f>VLOOKUP($J3413,ASBVs!$A$2:$AB$411,10,FALSE)</f>
        <v>62</v>
      </c>
      <c r="C3417" s="10" t="str">
        <f>VLOOKUP($J3413,ASBVs!$A$2:$AB$411,12,FALSE)</f>
        <v>65</v>
      </c>
      <c r="D3417" s="10" t="str">
        <f>VLOOKUP($J3413,ASBVs!$A$2:$AB$411,14,FALSE)</f>
        <v>62</v>
      </c>
      <c r="E3417" s="10" t="str">
        <f>VLOOKUP($J3413,ASBVs!$A$2:$AB$411,18,FALSE)</f>
        <v>63</v>
      </c>
      <c r="F3417" s="10" t="str">
        <f>VLOOKUP($J3413,ASBVs!$A$2:$AB$411,16,FALSE)</f>
        <v>65</v>
      </c>
      <c r="G3417" s="10" t="str">
        <f>VLOOKUP($J3413,ASBVs!$A$2:$AB$411,20,FALSE)</f>
        <v>57</v>
      </c>
      <c r="H3417" s="10" t="str">
        <f>VLOOKUP($J3413,ASBVs!$A$2:$AB$411,22,FALSE)</f>
        <v>42</v>
      </c>
      <c r="I3417" s="10" t="str">
        <f>VLOOKUP($J3413,ASBVs!$A$2:$AB$411,24,FALSE)</f>
        <v>42</v>
      </c>
      <c r="J3417" s="10" t="str">
        <f>VLOOKUP($J3413,ASBVs!$A$2:$AB$411,26,FALSE)</f>
        <v>47</v>
      </c>
    </row>
    <row r="3418" spans="2:10" ht="13.35" customHeight="1">
      <c r="B3418" s="11" t="s">
        <v>3103</v>
      </c>
      <c r="C3418" s="11" t="s">
        <v>3091</v>
      </c>
      <c r="D3418" s="11" t="s">
        <v>3104</v>
      </c>
      <c r="E3418" s="23" t="s">
        <v>2623</v>
      </c>
      <c r="F3418" s="23"/>
      <c r="G3418" s="24" t="s">
        <v>3105</v>
      </c>
      <c r="H3418" s="25"/>
      <c r="I3418" s="23" t="s">
        <v>3106</v>
      </c>
      <c r="J3418" s="23"/>
    </row>
    <row r="3419" spans="2:10" ht="13.35" customHeight="1">
      <c r="B3419" s="10" t="str">
        <f>VLOOKUP($J3413,ASBVs!$A$2:$AE$411,29,FALSE)</f>
        <v>1</v>
      </c>
      <c r="C3419" s="10" t="str">
        <f>VLOOKUP($J3413,ASBVs!$A$2:$AE$411,30,FALSE)</f>
        <v>3</v>
      </c>
      <c r="D3419" s="10" t="str">
        <f>VLOOKUP($J3413,ASBVs!$A$2:$AE$411,31,FALSE)</f>
        <v>2</v>
      </c>
      <c r="E3419" s="26" t="str">
        <f>VLOOKUP($J3413,ASBVs!$A$2:$B$411,2,FALSE)</f>
        <v xml:space="preserve">Tradie </v>
      </c>
      <c r="F3419" s="26"/>
      <c r="G3419" s="27" t="str">
        <f>VLOOKUP($J3413,ASBVs!$A$2:$AB$411,27,FALSE)</f>
        <v>133.89</v>
      </c>
      <c r="H3419" s="25"/>
      <c r="I3419" s="27" t="str">
        <f>VLOOKUP($J3413,ASBVs!$A$2:$AB$411,28,FALSE)</f>
        <v>141.79</v>
      </c>
      <c r="J3419" s="25"/>
    </row>
    <row r="3420" spans="2:10" ht="13.35" customHeight="1">
      <c r="B3420" s="28" t="s">
        <v>3107</v>
      </c>
      <c r="C3420" s="28"/>
      <c r="D3420" s="28"/>
      <c r="E3420" s="28"/>
      <c r="F3420" s="28"/>
      <c r="G3420" s="28"/>
      <c r="H3420" s="28" t="s">
        <v>3108</v>
      </c>
      <c r="I3420" s="28"/>
      <c r="J3420" s="28"/>
    </row>
    <row r="3422" spans="2:10" ht="13.35" customHeight="1">
      <c r="B3422" s="3" t="s">
        <v>3099</v>
      </c>
      <c r="C3422" s="4"/>
      <c r="D3422" s="4" t="str">
        <f>VLOOKUP($J3422,ASBVs!$A$2:$D$411,4,FALSE)</f>
        <v>220182</v>
      </c>
      <c r="E3422" s="4"/>
      <c r="F3422" s="4" t="str">
        <f>VLOOKUP($J3422,ASBVs!$A$2:$H$411,8,FALSE)</f>
        <v>Twin</v>
      </c>
      <c r="G3422" s="29" t="str">
        <f>VLOOKUP($J3422,ASBVs!$A$2:$AF$411,32,FALSE)</f>
        <v>«««««</v>
      </c>
      <c r="H3422" s="30"/>
      <c r="I3422" s="5" t="s">
        <v>3100</v>
      </c>
      <c r="J3422" s="6">
        <v>381</v>
      </c>
    </row>
    <row r="3423" spans="2:10" ht="13.35" customHeight="1">
      <c r="B3423" s="7" t="s">
        <v>3101</v>
      </c>
      <c r="C3423" s="19" t="str">
        <f>VLOOKUP($J3422,ASBVs!$A$2:$F$411,6,FALSE)</f>
        <v>210870</v>
      </c>
      <c r="D3423" s="20"/>
      <c r="E3423" s="20"/>
      <c r="F3423" s="7" t="s">
        <v>3102</v>
      </c>
      <c r="G3423" s="21">
        <f>VLOOKUP($J3422,ASBVs!$A$2:$G$411,7,FALSE)</f>
        <v>44679</v>
      </c>
      <c r="H3423" s="21"/>
      <c r="I3423" s="21"/>
      <c r="J3423" s="22"/>
    </row>
    <row r="3424" spans="2:10" ht="13.35" customHeight="1">
      <c r="B3424" s="8" t="s">
        <v>0</v>
      </c>
      <c r="C3424" s="9" t="s">
        <v>6</v>
      </c>
      <c r="D3424" s="9" t="s">
        <v>2667</v>
      </c>
      <c r="E3424" s="9" t="s">
        <v>2</v>
      </c>
      <c r="F3424" s="9" t="s">
        <v>1</v>
      </c>
      <c r="G3424" s="8" t="s">
        <v>3</v>
      </c>
      <c r="H3424" s="8" t="s">
        <v>4</v>
      </c>
      <c r="I3424" s="8" t="s">
        <v>5</v>
      </c>
      <c r="J3424" s="8" t="s">
        <v>7</v>
      </c>
    </row>
    <row r="3425" spans="2:10" ht="13.35" customHeight="1">
      <c r="B3425" s="10" t="str">
        <f>VLOOKUP($J3422,ASBVs!$A$2:$AE$411,9,FALSE)</f>
        <v>0.31</v>
      </c>
      <c r="C3425" s="10" t="str">
        <f>VLOOKUP($J3422,ASBVs!$A$2:$AE$411,11,FALSE)</f>
        <v>8.66</v>
      </c>
      <c r="D3425" s="10" t="str">
        <f>VLOOKUP($J3422,ASBVs!$A$2:$AE$411,13,FALSE)</f>
        <v>13.63</v>
      </c>
      <c r="E3425" s="10" t="str">
        <f>VLOOKUP($J3422,ASBVs!$A$2:$AE$411,17,FALSE)</f>
        <v>0.03</v>
      </c>
      <c r="F3425" s="10" t="str">
        <f>VLOOKUP($J3422,ASBVs!$A$2:$AE$411,15,FALSE)</f>
        <v>3.55</v>
      </c>
      <c r="G3425" s="10" t="str">
        <f>VLOOKUP($J3422,ASBVs!$A$2:$AE$411,19,FALSE)</f>
        <v>3.19</v>
      </c>
      <c r="H3425" s="10" t="str">
        <f>VLOOKUP($J3422,ASBVs!$A$2:$AE$411,21,FALSE)</f>
        <v>-0.02</v>
      </c>
      <c r="I3425" s="10" t="str">
        <f>VLOOKUP($J3422,ASBVs!$A$2:$AE$411,23,FALSE)</f>
        <v>0.17</v>
      </c>
      <c r="J3425" s="10" t="str">
        <f>VLOOKUP($J3422,ASBVs!$A$2:$AE$411,25,FALSE)</f>
        <v>2.96</v>
      </c>
    </row>
    <row r="3426" spans="2:10" ht="13.35" customHeight="1">
      <c r="B3426" s="10" t="str">
        <f>VLOOKUP($J3422,ASBVs!$A$2:$AB$411,10,FALSE)</f>
        <v>60</v>
      </c>
      <c r="C3426" s="10" t="str">
        <f>VLOOKUP($J3422,ASBVs!$A$2:$AB$411,12,FALSE)</f>
        <v>64</v>
      </c>
      <c r="D3426" s="10" t="str">
        <f>VLOOKUP($J3422,ASBVs!$A$2:$AB$411,14,FALSE)</f>
        <v>64</v>
      </c>
      <c r="E3426" s="10" t="str">
        <f>VLOOKUP($J3422,ASBVs!$A$2:$AB$411,18,FALSE)</f>
        <v>65</v>
      </c>
      <c r="F3426" s="10" t="str">
        <f>VLOOKUP($J3422,ASBVs!$A$2:$AB$411,16,FALSE)</f>
        <v>67</v>
      </c>
      <c r="G3426" s="10" t="str">
        <f>VLOOKUP($J3422,ASBVs!$A$2:$AB$411,20,FALSE)</f>
        <v>55</v>
      </c>
      <c r="H3426" s="10" t="str">
        <f>VLOOKUP($J3422,ASBVs!$A$2:$AB$411,22,FALSE)</f>
        <v>47</v>
      </c>
      <c r="I3426" s="10" t="str">
        <f>VLOOKUP($J3422,ASBVs!$A$2:$AB$411,24,FALSE)</f>
        <v>46</v>
      </c>
      <c r="J3426" s="10" t="str">
        <f>VLOOKUP($J3422,ASBVs!$A$2:$AB$411,26,FALSE)</f>
        <v>50</v>
      </c>
    </row>
    <row r="3427" spans="2:10" ht="13.35" customHeight="1">
      <c r="B3427" s="11" t="s">
        <v>3103</v>
      </c>
      <c r="C3427" s="11" t="s">
        <v>3091</v>
      </c>
      <c r="D3427" s="11" t="s">
        <v>3104</v>
      </c>
      <c r="E3427" s="23" t="s">
        <v>2623</v>
      </c>
      <c r="F3427" s="23"/>
      <c r="G3427" s="24" t="s">
        <v>3105</v>
      </c>
      <c r="H3427" s="25"/>
      <c r="I3427" s="23" t="s">
        <v>3106</v>
      </c>
      <c r="J3427" s="23"/>
    </row>
    <row r="3428" spans="2:10" ht="13.35" customHeight="1">
      <c r="B3428" s="10" t="str">
        <f>VLOOKUP($J3422,ASBVs!$A$2:$AE$411,29,FALSE)</f>
        <v>1</v>
      </c>
      <c r="C3428" s="10" t="str">
        <f>VLOOKUP($J3422,ASBVs!$A$2:$AE$411,30,FALSE)</f>
        <v>1</v>
      </c>
      <c r="D3428" s="10" t="str">
        <f>VLOOKUP($J3422,ASBVs!$A$2:$AE$411,31,FALSE)</f>
        <v>2</v>
      </c>
      <c r="E3428" s="26" t="str">
        <f>VLOOKUP($J3422,ASBVs!$A$2:$B$411,2,FALSE)</f>
        <v xml:space="preserve">Tradie </v>
      </c>
      <c r="F3428" s="26"/>
      <c r="G3428" s="27" t="str">
        <f>VLOOKUP($J3422,ASBVs!$A$2:$AB$411,27,FALSE)</f>
        <v>153.28</v>
      </c>
      <c r="H3428" s="25"/>
      <c r="I3428" s="27" t="str">
        <f>VLOOKUP($J3422,ASBVs!$A$2:$AB$411,28,FALSE)</f>
        <v>154.23</v>
      </c>
      <c r="J3428" s="25"/>
    </row>
    <row r="3429" spans="2:10" ht="13.35" customHeight="1">
      <c r="B3429" s="28" t="s">
        <v>3107</v>
      </c>
      <c r="C3429" s="28"/>
      <c r="D3429" s="28"/>
      <c r="E3429" s="28"/>
      <c r="F3429" s="28"/>
      <c r="G3429" s="28"/>
      <c r="H3429" s="28" t="s">
        <v>3108</v>
      </c>
      <c r="I3429" s="28"/>
      <c r="J3429" s="28"/>
    </row>
    <row r="3431" spans="2:10" ht="13.35" customHeight="1">
      <c r="B3431" s="3" t="s">
        <v>3099</v>
      </c>
      <c r="C3431" s="4"/>
      <c r="D3431" s="4" t="str">
        <f>VLOOKUP($J3431,ASBVs!$A$2:$D$411,4,FALSE)</f>
        <v>220839</v>
      </c>
      <c r="E3431" s="4"/>
      <c r="F3431" s="4" t="str">
        <f>VLOOKUP($J3431,ASBVs!$A$2:$H$411,8,FALSE)</f>
        <v>Twin</v>
      </c>
      <c r="G3431" s="29" t="str">
        <f>VLOOKUP($J3431,ASBVs!$A$2:$AF$411,32,FALSE)</f>
        <v xml:space="preserve"> </v>
      </c>
      <c r="H3431" s="30"/>
      <c r="I3431" s="5" t="s">
        <v>3100</v>
      </c>
      <c r="J3431" s="6">
        <v>382</v>
      </c>
    </row>
    <row r="3432" spans="2:10" ht="13.35" customHeight="1">
      <c r="B3432" s="7" t="s">
        <v>3101</v>
      </c>
      <c r="C3432" s="19" t="str">
        <f>VLOOKUP($J3431,ASBVs!$A$2:$F$411,6,FALSE)</f>
        <v>210890</v>
      </c>
      <c r="D3432" s="20"/>
      <c r="E3432" s="20"/>
      <c r="F3432" s="7" t="s">
        <v>3102</v>
      </c>
      <c r="G3432" s="21">
        <f>VLOOKUP($J3431,ASBVs!$A$2:$G$411,7,FALSE)</f>
        <v>44686</v>
      </c>
      <c r="H3432" s="21"/>
      <c r="I3432" s="21"/>
      <c r="J3432" s="22"/>
    </row>
    <row r="3433" spans="2:10" ht="13.35" customHeight="1">
      <c r="B3433" s="8" t="s">
        <v>0</v>
      </c>
      <c r="C3433" s="9" t="s">
        <v>6</v>
      </c>
      <c r="D3433" s="9" t="s">
        <v>2667</v>
      </c>
      <c r="E3433" s="9" t="s">
        <v>2</v>
      </c>
      <c r="F3433" s="9" t="s">
        <v>1</v>
      </c>
      <c r="G3433" s="8" t="s">
        <v>3</v>
      </c>
      <c r="H3433" s="8" t="s">
        <v>4</v>
      </c>
      <c r="I3433" s="8" t="s">
        <v>5</v>
      </c>
      <c r="J3433" s="8" t="s">
        <v>7</v>
      </c>
    </row>
    <row r="3434" spans="2:10" ht="13.35" customHeight="1">
      <c r="B3434" s="10" t="str">
        <f>VLOOKUP($J3431,ASBVs!$A$2:$AE$411,9,FALSE)</f>
        <v>0.48</v>
      </c>
      <c r="C3434" s="10" t="str">
        <f>VLOOKUP($J3431,ASBVs!$A$2:$AE$411,11,FALSE)</f>
        <v>9.50</v>
      </c>
      <c r="D3434" s="10" t="str">
        <f>VLOOKUP($J3431,ASBVs!$A$2:$AE$411,13,FALSE)</f>
        <v>12.60</v>
      </c>
      <c r="E3434" s="10" t="str">
        <f>VLOOKUP($J3431,ASBVs!$A$2:$AE$411,17,FALSE)</f>
        <v>0.52</v>
      </c>
      <c r="F3434" s="10" t="str">
        <f>VLOOKUP($J3431,ASBVs!$A$2:$AE$411,15,FALSE)</f>
        <v>4.24</v>
      </c>
      <c r="G3434" s="10" t="str">
        <f>VLOOKUP($J3431,ASBVs!$A$2:$AE$411,19,FALSE)</f>
        <v>3.21</v>
      </c>
      <c r="H3434" s="10" t="str">
        <f>VLOOKUP($J3431,ASBVs!$A$2:$AE$411,21,FALSE)</f>
        <v>-0.44</v>
      </c>
      <c r="I3434" s="10" t="str">
        <f>VLOOKUP($J3431,ASBVs!$A$2:$AE$411,23,FALSE)</f>
        <v>0.74</v>
      </c>
      <c r="J3434" s="10" t="str">
        <f>VLOOKUP($J3431,ASBVs!$A$2:$AE$411,25,FALSE)</f>
        <v>2.75</v>
      </c>
    </row>
    <row r="3435" spans="2:10" ht="13.35" customHeight="1">
      <c r="B3435" s="10" t="str">
        <f>VLOOKUP($J3431,ASBVs!$A$2:$AB$411,10,FALSE)</f>
        <v>63</v>
      </c>
      <c r="C3435" s="10" t="str">
        <f>VLOOKUP($J3431,ASBVs!$A$2:$AB$411,12,FALSE)</f>
        <v>66</v>
      </c>
      <c r="D3435" s="10" t="str">
        <f>VLOOKUP($J3431,ASBVs!$A$2:$AB$411,14,FALSE)</f>
        <v>65</v>
      </c>
      <c r="E3435" s="10" t="str">
        <f>VLOOKUP($J3431,ASBVs!$A$2:$AB$411,18,FALSE)</f>
        <v>66</v>
      </c>
      <c r="F3435" s="10" t="str">
        <f>VLOOKUP($J3431,ASBVs!$A$2:$AB$411,16,FALSE)</f>
        <v>68</v>
      </c>
      <c r="G3435" s="10" t="str">
        <f>VLOOKUP($J3431,ASBVs!$A$2:$AB$411,20,FALSE)</f>
        <v>55</v>
      </c>
      <c r="H3435" s="10" t="str">
        <f>VLOOKUP($J3431,ASBVs!$A$2:$AB$411,22,FALSE)</f>
        <v>51</v>
      </c>
      <c r="I3435" s="10" t="str">
        <f>VLOOKUP($J3431,ASBVs!$A$2:$AB$411,24,FALSE)</f>
        <v>50</v>
      </c>
      <c r="J3435" s="10" t="str">
        <f>VLOOKUP($J3431,ASBVs!$A$2:$AB$411,26,FALSE)</f>
        <v>53</v>
      </c>
    </row>
    <row r="3436" spans="2:10" ht="13.35" customHeight="1">
      <c r="B3436" s="11" t="s">
        <v>3103</v>
      </c>
      <c r="C3436" s="11" t="s">
        <v>3091</v>
      </c>
      <c r="D3436" s="11" t="s">
        <v>3104</v>
      </c>
      <c r="E3436" s="23" t="s">
        <v>2623</v>
      </c>
      <c r="F3436" s="23"/>
      <c r="G3436" s="24" t="s">
        <v>3105</v>
      </c>
      <c r="H3436" s="25"/>
      <c r="I3436" s="23" t="s">
        <v>3106</v>
      </c>
      <c r="J3436" s="23"/>
    </row>
    <row r="3437" spans="2:10" ht="13.35" customHeight="1">
      <c r="B3437" s="10" t="str">
        <f>VLOOKUP($J3431,ASBVs!$A$2:$AE$411,29,FALSE)</f>
        <v>2</v>
      </c>
      <c r="C3437" s="10" t="str">
        <f>VLOOKUP($J3431,ASBVs!$A$2:$AE$411,30,FALSE)</f>
        <v>3</v>
      </c>
      <c r="D3437" s="10" t="str">
        <f>VLOOKUP($J3431,ASBVs!$A$2:$AE$411,31,FALSE)</f>
        <v>2</v>
      </c>
      <c r="E3437" s="26" t="str">
        <f>VLOOKUP($J3431,ASBVs!$A$2:$B$411,2,FALSE)</f>
        <v xml:space="preserve">Tradie </v>
      </c>
      <c r="F3437" s="26"/>
      <c r="G3437" s="27" t="str">
        <f>VLOOKUP($J3431,ASBVs!$A$2:$AB$411,27,FALSE)</f>
        <v>141.99</v>
      </c>
      <c r="H3437" s="25"/>
      <c r="I3437" s="27" t="str">
        <f>VLOOKUP($J3431,ASBVs!$A$2:$AB$411,28,FALSE)</f>
        <v>147.79</v>
      </c>
      <c r="J3437" s="25"/>
    </row>
    <row r="3438" spans="2:10" ht="13.35" customHeight="1">
      <c r="B3438" s="28" t="s">
        <v>3107</v>
      </c>
      <c r="C3438" s="28"/>
      <c r="D3438" s="28"/>
      <c r="E3438" s="28"/>
      <c r="F3438" s="28"/>
      <c r="G3438" s="28"/>
      <c r="H3438" s="28" t="s">
        <v>3108</v>
      </c>
      <c r="I3438" s="28"/>
      <c r="J3438" s="28"/>
    </row>
    <row r="3440" spans="2:10" ht="13.35" customHeight="1">
      <c r="B3440" s="3" t="s">
        <v>3099</v>
      </c>
      <c r="C3440" s="4"/>
      <c r="D3440" s="4" t="str">
        <f>VLOOKUP($J3440,ASBVs!$A$2:$D$411,4,FALSE)</f>
        <v>221040</v>
      </c>
      <c r="E3440" s="4"/>
      <c r="F3440" s="4" t="str">
        <f>VLOOKUP($J3440,ASBVs!$A$2:$H$411,8,FALSE)</f>
        <v>Twin</v>
      </c>
      <c r="G3440" s="29"/>
      <c r="H3440" s="30"/>
      <c r="I3440" s="5" t="s">
        <v>3100</v>
      </c>
      <c r="J3440" s="6">
        <v>383</v>
      </c>
    </row>
    <row r="3441" spans="2:10" ht="13.35" customHeight="1">
      <c r="B3441" s="7" t="s">
        <v>3101</v>
      </c>
      <c r="C3441" s="19" t="str">
        <f>VLOOKUP($J3440,ASBVs!$A$2:$F$411,6,FALSE)</f>
        <v>201704</v>
      </c>
      <c r="D3441" s="20"/>
      <c r="E3441" s="20"/>
      <c r="F3441" s="7" t="s">
        <v>3102</v>
      </c>
      <c r="G3441" s="21">
        <f>VLOOKUP($J3440,ASBVs!$A$2:$G$411,7,FALSE)</f>
        <v>44701</v>
      </c>
      <c r="H3441" s="21"/>
      <c r="I3441" s="21"/>
      <c r="J3441" s="22"/>
    </row>
    <row r="3442" spans="2:10" ht="13.35" customHeight="1">
      <c r="B3442" s="8" t="s">
        <v>0</v>
      </c>
      <c r="C3442" s="9" t="s">
        <v>6</v>
      </c>
      <c r="D3442" s="9" t="s">
        <v>2667</v>
      </c>
      <c r="E3442" s="9" t="s">
        <v>2</v>
      </c>
      <c r="F3442" s="9" t="s">
        <v>1</v>
      </c>
      <c r="G3442" s="8" t="s">
        <v>3</v>
      </c>
      <c r="H3442" s="8" t="s">
        <v>4</v>
      </c>
      <c r="I3442" s="8" t="s">
        <v>5</v>
      </c>
      <c r="J3442" s="8" t="s">
        <v>7</v>
      </c>
    </row>
    <row r="3443" spans="2:10" ht="13.35" customHeight="1">
      <c r="B3443" s="10" t="str">
        <f>VLOOKUP($J3440,ASBVs!$A$2:$AE$411,9,FALSE)</f>
        <v>0.49</v>
      </c>
      <c r="C3443" s="10" t="str">
        <f>VLOOKUP($J3440,ASBVs!$A$2:$AE$411,11,FALSE)</f>
        <v>10.13</v>
      </c>
      <c r="D3443" s="10" t="str">
        <f>VLOOKUP($J3440,ASBVs!$A$2:$AE$411,13,FALSE)</f>
        <v>15.13</v>
      </c>
      <c r="E3443" s="10" t="str">
        <f>VLOOKUP($J3440,ASBVs!$A$2:$AE$411,17,FALSE)</f>
        <v>-0.74</v>
      </c>
      <c r="F3443" s="10" t="str">
        <f>VLOOKUP($J3440,ASBVs!$A$2:$AE$411,15,FALSE)</f>
        <v>2.82</v>
      </c>
      <c r="G3443" s="10" t="str">
        <f>VLOOKUP($J3440,ASBVs!$A$2:$AE$411,19,FALSE)</f>
        <v>4.35</v>
      </c>
      <c r="H3443" s="10" t="str">
        <f>VLOOKUP($J3440,ASBVs!$A$2:$AE$411,21,FALSE)</f>
        <v>-0.60</v>
      </c>
      <c r="I3443" s="10" t="str">
        <f>VLOOKUP($J3440,ASBVs!$A$2:$AE$411,23,FALSE)</f>
        <v>3.15</v>
      </c>
      <c r="J3443" s="10" t="str">
        <f>VLOOKUP($J3440,ASBVs!$A$2:$AE$411,25,FALSE)</f>
        <v>2.43</v>
      </c>
    </row>
    <row r="3444" spans="2:10" ht="13.35" customHeight="1">
      <c r="B3444" s="10" t="str">
        <f>VLOOKUP($J3440,ASBVs!$A$2:$AB$411,10,FALSE)</f>
        <v>62</v>
      </c>
      <c r="C3444" s="10" t="str">
        <f>VLOOKUP($J3440,ASBVs!$A$2:$AB$411,12,FALSE)</f>
        <v>65</v>
      </c>
      <c r="D3444" s="10" t="str">
        <f>VLOOKUP($J3440,ASBVs!$A$2:$AB$411,14,FALSE)</f>
        <v>63</v>
      </c>
      <c r="E3444" s="10" t="str">
        <f>VLOOKUP($J3440,ASBVs!$A$2:$AB$411,18,FALSE)</f>
        <v>65</v>
      </c>
      <c r="F3444" s="10" t="str">
        <f>VLOOKUP($J3440,ASBVs!$A$2:$AB$411,16,FALSE)</f>
        <v>67</v>
      </c>
      <c r="G3444" s="10" t="str">
        <f>VLOOKUP($J3440,ASBVs!$A$2:$AB$411,20,FALSE)</f>
        <v>56</v>
      </c>
      <c r="H3444" s="10" t="str">
        <f>VLOOKUP($J3440,ASBVs!$A$2:$AB$411,22,FALSE)</f>
        <v>41</v>
      </c>
      <c r="I3444" s="10" t="str">
        <f>VLOOKUP($J3440,ASBVs!$A$2:$AB$411,24,FALSE)</f>
        <v>40</v>
      </c>
      <c r="J3444" s="10" t="str">
        <f>VLOOKUP($J3440,ASBVs!$A$2:$AB$411,26,FALSE)</f>
        <v>48</v>
      </c>
    </row>
    <row r="3445" spans="2:10" ht="13.35" customHeight="1">
      <c r="B3445" s="11" t="s">
        <v>3103</v>
      </c>
      <c r="C3445" s="11" t="s">
        <v>3091</v>
      </c>
      <c r="D3445" s="11" t="s">
        <v>3104</v>
      </c>
      <c r="E3445" s="23" t="s">
        <v>2623</v>
      </c>
      <c r="F3445" s="23"/>
      <c r="G3445" s="24" t="s">
        <v>3105</v>
      </c>
      <c r="H3445" s="25"/>
      <c r="I3445" s="23" t="s">
        <v>3106</v>
      </c>
      <c r="J3445" s="23"/>
    </row>
    <row r="3446" spans="2:10" ht="13.35" customHeight="1">
      <c r="B3446" s="10" t="str">
        <f>VLOOKUP($J3440,ASBVs!$A$2:$AE$411,29,FALSE)</f>
        <v>3</v>
      </c>
      <c r="C3446" s="10" t="str">
        <f>VLOOKUP($J3440,ASBVs!$A$2:$AE$411,30,FALSE)</f>
        <v>1</v>
      </c>
      <c r="D3446" s="10" t="str">
        <f>VLOOKUP($J3440,ASBVs!$A$2:$AE$411,31,FALSE)</f>
        <v>2</v>
      </c>
      <c r="E3446" s="26" t="str">
        <f>VLOOKUP($J3440,ASBVs!$A$2:$B$411,2,FALSE)</f>
        <v xml:space="preserve">Tradie </v>
      </c>
      <c r="F3446" s="26"/>
      <c r="G3446" s="27" t="str">
        <f>VLOOKUP($J3440,ASBVs!$A$2:$AB$411,27,FALSE)</f>
        <v>140.80</v>
      </c>
      <c r="H3446" s="25"/>
      <c r="I3446" s="27" t="str">
        <f>VLOOKUP($J3440,ASBVs!$A$2:$AB$411,28,FALSE)</f>
        <v>148.36</v>
      </c>
      <c r="J3446" s="25"/>
    </row>
    <row r="3447" spans="2:10" ht="13.35" customHeight="1">
      <c r="B3447" s="28" t="s">
        <v>3107</v>
      </c>
      <c r="C3447" s="28"/>
      <c r="D3447" s="28"/>
      <c r="E3447" s="28"/>
      <c r="F3447" s="28"/>
      <c r="G3447" s="28"/>
      <c r="H3447" s="28" t="s">
        <v>3108</v>
      </c>
      <c r="I3447" s="28"/>
      <c r="J3447" s="28"/>
    </row>
    <row r="3449" spans="2:10" ht="13.35" customHeight="1">
      <c r="B3449" s="3" t="s">
        <v>3099</v>
      </c>
      <c r="C3449" s="4"/>
      <c r="D3449" s="4" t="str">
        <f>VLOOKUP($J3449,ASBVs!$A$2:$D$411,4,FALSE)</f>
        <v>220165</v>
      </c>
      <c r="E3449" s="4"/>
      <c r="F3449" s="4" t="str">
        <f>VLOOKUP($J3449,ASBVs!$A$2:$H$411,8,FALSE)</f>
        <v>Twin</v>
      </c>
      <c r="G3449" s="29" t="str">
        <f>VLOOKUP($J3449,ASBVs!$A$2:$AF$411,32,FALSE)</f>
        <v>«««««</v>
      </c>
      <c r="H3449" s="30"/>
      <c r="I3449" s="5" t="s">
        <v>3100</v>
      </c>
      <c r="J3449" s="6">
        <v>384</v>
      </c>
    </row>
    <row r="3450" spans="2:10" ht="13.35" customHeight="1">
      <c r="B3450" s="7" t="s">
        <v>3101</v>
      </c>
      <c r="C3450" s="19" t="str">
        <f>VLOOKUP($J3449,ASBVs!$A$2:$F$411,6,FALSE)</f>
        <v>200242</v>
      </c>
      <c r="D3450" s="20"/>
      <c r="E3450" s="20"/>
      <c r="F3450" s="7" t="s">
        <v>3102</v>
      </c>
      <c r="G3450" s="21">
        <f>VLOOKUP($J3449,ASBVs!$A$2:$G$411,7,FALSE)</f>
        <v>44679</v>
      </c>
      <c r="H3450" s="21"/>
      <c r="I3450" s="21"/>
      <c r="J3450" s="22"/>
    </row>
    <row r="3451" spans="2:10" ht="13.35" customHeight="1">
      <c r="B3451" s="8" t="s">
        <v>0</v>
      </c>
      <c r="C3451" s="9" t="s">
        <v>6</v>
      </c>
      <c r="D3451" s="9" t="s">
        <v>2667</v>
      </c>
      <c r="E3451" s="9" t="s">
        <v>2</v>
      </c>
      <c r="F3451" s="9" t="s">
        <v>1</v>
      </c>
      <c r="G3451" s="8" t="s">
        <v>3</v>
      </c>
      <c r="H3451" s="8" t="s">
        <v>4</v>
      </c>
      <c r="I3451" s="8" t="s">
        <v>5</v>
      </c>
      <c r="J3451" s="8" t="s">
        <v>7</v>
      </c>
    </row>
    <row r="3452" spans="2:10" ht="13.35" customHeight="1">
      <c r="B3452" s="10" t="str">
        <f>VLOOKUP($J3449,ASBVs!$A$2:$AE$411,9,FALSE)</f>
        <v>0.35</v>
      </c>
      <c r="C3452" s="10" t="str">
        <f>VLOOKUP($J3449,ASBVs!$A$2:$AE$411,11,FALSE)</f>
        <v>9.12</v>
      </c>
      <c r="D3452" s="10" t="str">
        <f>VLOOKUP($J3449,ASBVs!$A$2:$AE$411,13,FALSE)</f>
        <v>13.77</v>
      </c>
      <c r="E3452" s="10" t="str">
        <f>VLOOKUP($J3449,ASBVs!$A$2:$AE$411,17,FALSE)</f>
        <v>1.28</v>
      </c>
      <c r="F3452" s="10" t="str">
        <f>VLOOKUP($J3449,ASBVs!$A$2:$AE$411,15,FALSE)</f>
        <v>3.56</v>
      </c>
      <c r="G3452" s="10" t="str">
        <f>VLOOKUP($J3449,ASBVs!$A$2:$AE$411,19,FALSE)</f>
        <v>1.76</v>
      </c>
      <c r="H3452" s="10" t="str">
        <f>VLOOKUP($J3449,ASBVs!$A$2:$AE$411,21,FALSE)</f>
        <v>-0.14</v>
      </c>
      <c r="I3452" s="10" t="str">
        <f>VLOOKUP($J3449,ASBVs!$A$2:$AE$411,23,FALSE)</f>
        <v>0.31</v>
      </c>
      <c r="J3452" s="10" t="str">
        <f>VLOOKUP($J3449,ASBVs!$A$2:$AE$411,25,FALSE)</f>
        <v>2.94</v>
      </c>
    </row>
    <row r="3453" spans="2:10" ht="13.35" customHeight="1">
      <c r="B3453" s="10" t="str">
        <f>VLOOKUP($J3449,ASBVs!$A$2:$AB$411,10,FALSE)</f>
        <v>64</v>
      </c>
      <c r="C3453" s="10" t="str">
        <f>VLOOKUP($J3449,ASBVs!$A$2:$AB$411,12,FALSE)</f>
        <v>68</v>
      </c>
      <c r="D3453" s="10" t="str">
        <f>VLOOKUP($J3449,ASBVs!$A$2:$AB$411,14,FALSE)</f>
        <v>68</v>
      </c>
      <c r="E3453" s="10" t="str">
        <f>VLOOKUP($J3449,ASBVs!$A$2:$AB$411,18,FALSE)</f>
        <v>68</v>
      </c>
      <c r="F3453" s="10" t="str">
        <f>VLOOKUP($J3449,ASBVs!$A$2:$AB$411,16,FALSE)</f>
        <v>70</v>
      </c>
      <c r="G3453" s="10" t="str">
        <f>VLOOKUP($J3449,ASBVs!$A$2:$AB$411,20,FALSE)</f>
        <v>58</v>
      </c>
      <c r="H3453" s="10" t="str">
        <f>VLOOKUP($J3449,ASBVs!$A$2:$AB$411,22,FALSE)</f>
        <v>48</v>
      </c>
      <c r="I3453" s="10" t="str">
        <f>VLOOKUP($J3449,ASBVs!$A$2:$AB$411,24,FALSE)</f>
        <v>47</v>
      </c>
      <c r="J3453" s="10" t="str">
        <f>VLOOKUP($J3449,ASBVs!$A$2:$AB$411,26,FALSE)</f>
        <v>54</v>
      </c>
    </row>
    <row r="3454" spans="2:10" ht="13.35" customHeight="1">
      <c r="B3454" s="11" t="s">
        <v>3103</v>
      </c>
      <c r="C3454" s="11" t="s">
        <v>3091</v>
      </c>
      <c r="D3454" s="11" t="s">
        <v>3104</v>
      </c>
      <c r="E3454" s="23" t="s">
        <v>2623</v>
      </c>
      <c r="F3454" s="23"/>
      <c r="G3454" s="24" t="s">
        <v>3105</v>
      </c>
      <c r="H3454" s="25"/>
      <c r="I3454" s="23" t="s">
        <v>3106</v>
      </c>
      <c r="J3454" s="23"/>
    </row>
    <row r="3455" spans="2:10" ht="13.35" customHeight="1">
      <c r="B3455" s="10" t="str">
        <f>VLOOKUP($J3449,ASBVs!$A$2:$AE$411,29,FALSE)</f>
        <v>2</v>
      </c>
      <c r="C3455" s="10" t="str">
        <f>VLOOKUP($J3449,ASBVs!$A$2:$AE$411,30,FALSE)</f>
        <v>2</v>
      </c>
      <c r="D3455" s="10" t="str">
        <f>VLOOKUP($J3449,ASBVs!$A$2:$AE$411,31,FALSE)</f>
        <v>2</v>
      </c>
      <c r="E3455" s="26" t="str">
        <f>VLOOKUP($J3449,ASBVs!$A$2:$B$411,2,FALSE)</f>
        <v xml:space="preserve">Tradie </v>
      </c>
      <c r="F3455" s="26"/>
      <c r="G3455" s="27" t="str">
        <f>VLOOKUP($J3449,ASBVs!$A$2:$AB$411,27,FALSE)</f>
        <v>137.24</v>
      </c>
      <c r="H3455" s="25"/>
      <c r="I3455" s="27" t="str">
        <f>VLOOKUP($J3449,ASBVs!$A$2:$AB$411,28,FALSE)</f>
        <v>139.64</v>
      </c>
      <c r="J3455" s="25"/>
    </row>
    <row r="3456" spans="2:10" ht="13.35" customHeight="1">
      <c r="B3456" s="28" t="s">
        <v>3107</v>
      </c>
      <c r="C3456" s="28"/>
      <c r="D3456" s="28"/>
      <c r="E3456" s="28"/>
      <c r="F3456" s="28"/>
      <c r="G3456" s="28"/>
      <c r="H3456" s="28" t="s">
        <v>3108</v>
      </c>
      <c r="I3456" s="28"/>
      <c r="J3456" s="28"/>
    </row>
    <row r="3458" spans="2:10" ht="13.35" customHeight="1">
      <c r="B3458" s="3" t="s">
        <v>3099</v>
      </c>
      <c r="C3458" s="4"/>
      <c r="D3458" s="4" t="str">
        <f>VLOOKUP($J3458,ASBVs!$A$2:$D$411,4,FALSE)</f>
        <v>220193</v>
      </c>
      <c r="E3458" s="4"/>
      <c r="F3458" s="4" t="str">
        <f>VLOOKUP($J3458,ASBVs!$A$2:$H$411,8,FALSE)</f>
        <v>Twin</v>
      </c>
      <c r="G3458" s="29"/>
      <c r="H3458" s="30"/>
      <c r="I3458" s="5" t="s">
        <v>3100</v>
      </c>
      <c r="J3458" s="6">
        <v>385</v>
      </c>
    </row>
    <row r="3459" spans="2:10" ht="13.35" customHeight="1">
      <c r="B3459" s="7" t="s">
        <v>3101</v>
      </c>
      <c r="C3459" s="19" t="str">
        <f>VLOOKUP($J3458,ASBVs!$A$2:$F$411,6,FALSE)</f>
        <v>201704</v>
      </c>
      <c r="D3459" s="20"/>
      <c r="E3459" s="20"/>
      <c r="F3459" s="7" t="s">
        <v>3102</v>
      </c>
      <c r="G3459" s="21">
        <f>VLOOKUP($J3458,ASBVs!$A$2:$G$411,7,FALSE)</f>
        <v>44680</v>
      </c>
      <c r="H3459" s="21"/>
      <c r="I3459" s="21"/>
      <c r="J3459" s="22"/>
    </row>
    <row r="3460" spans="2:10" ht="13.35" customHeight="1">
      <c r="B3460" s="8" t="s">
        <v>0</v>
      </c>
      <c r="C3460" s="9" t="s">
        <v>6</v>
      </c>
      <c r="D3460" s="9" t="s">
        <v>2667</v>
      </c>
      <c r="E3460" s="9" t="s">
        <v>2</v>
      </c>
      <c r="F3460" s="9" t="s">
        <v>1</v>
      </c>
      <c r="G3460" s="8" t="s">
        <v>3</v>
      </c>
      <c r="H3460" s="8" t="s">
        <v>4</v>
      </c>
      <c r="I3460" s="8" t="s">
        <v>5</v>
      </c>
      <c r="J3460" s="8" t="s">
        <v>7</v>
      </c>
    </row>
    <row r="3461" spans="2:10" ht="13.35" customHeight="1">
      <c r="B3461" s="10" t="str">
        <f>VLOOKUP($J3458,ASBVs!$A$2:$AE$411,9,FALSE)</f>
        <v>0.33</v>
      </c>
      <c r="C3461" s="10" t="str">
        <f>VLOOKUP($J3458,ASBVs!$A$2:$AE$411,11,FALSE)</f>
        <v>9.19</v>
      </c>
      <c r="D3461" s="10" t="str">
        <f>VLOOKUP($J3458,ASBVs!$A$2:$AE$411,13,FALSE)</f>
        <v>13.56</v>
      </c>
      <c r="E3461" s="10" t="str">
        <f>VLOOKUP($J3458,ASBVs!$A$2:$AE$411,17,FALSE)</f>
        <v>-0.77</v>
      </c>
      <c r="F3461" s="10" t="str">
        <f>VLOOKUP($J3458,ASBVs!$A$2:$AE$411,15,FALSE)</f>
        <v>2.71</v>
      </c>
      <c r="G3461" s="10" t="str">
        <f>VLOOKUP($J3458,ASBVs!$A$2:$AE$411,19,FALSE)</f>
        <v>4.18</v>
      </c>
      <c r="H3461" s="10" t="str">
        <f>VLOOKUP($J3458,ASBVs!$A$2:$AE$411,21,FALSE)</f>
        <v>-0.69</v>
      </c>
      <c r="I3461" s="10" t="str">
        <f>VLOOKUP($J3458,ASBVs!$A$2:$AE$411,23,FALSE)</f>
        <v>3.43</v>
      </c>
      <c r="J3461" s="10" t="str">
        <f>VLOOKUP($J3458,ASBVs!$A$2:$AE$411,25,FALSE)</f>
        <v>2.25</v>
      </c>
    </row>
    <row r="3462" spans="2:10" ht="13.35" customHeight="1">
      <c r="B3462" s="10" t="str">
        <f>VLOOKUP($J3458,ASBVs!$A$2:$AB$411,10,FALSE)</f>
        <v>62</v>
      </c>
      <c r="C3462" s="10" t="str">
        <f>VLOOKUP($J3458,ASBVs!$A$2:$AB$411,12,FALSE)</f>
        <v>66</v>
      </c>
      <c r="D3462" s="10" t="str">
        <f>VLOOKUP($J3458,ASBVs!$A$2:$AB$411,14,FALSE)</f>
        <v>66</v>
      </c>
      <c r="E3462" s="10" t="str">
        <f>VLOOKUP($J3458,ASBVs!$A$2:$AB$411,18,FALSE)</f>
        <v>66</v>
      </c>
      <c r="F3462" s="10" t="str">
        <f>VLOOKUP($J3458,ASBVs!$A$2:$AB$411,16,FALSE)</f>
        <v>68</v>
      </c>
      <c r="G3462" s="10" t="str">
        <f>VLOOKUP($J3458,ASBVs!$A$2:$AB$411,20,FALSE)</f>
        <v>55</v>
      </c>
      <c r="H3462" s="10" t="str">
        <f>VLOOKUP($J3458,ASBVs!$A$2:$AB$411,22,FALSE)</f>
        <v>40</v>
      </c>
      <c r="I3462" s="10" t="str">
        <f>VLOOKUP($J3458,ASBVs!$A$2:$AB$411,24,FALSE)</f>
        <v>40</v>
      </c>
      <c r="J3462" s="10" t="str">
        <f>VLOOKUP($J3458,ASBVs!$A$2:$AB$411,26,FALSE)</f>
        <v>50</v>
      </c>
    </row>
    <row r="3463" spans="2:10" ht="13.35" customHeight="1">
      <c r="B3463" s="11" t="s">
        <v>3103</v>
      </c>
      <c r="C3463" s="11" t="s">
        <v>3091</v>
      </c>
      <c r="D3463" s="11" t="s">
        <v>3104</v>
      </c>
      <c r="E3463" s="23" t="s">
        <v>2623</v>
      </c>
      <c r="F3463" s="23"/>
      <c r="G3463" s="24" t="s">
        <v>3105</v>
      </c>
      <c r="H3463" s="25"/>
      <c r="I3463" s="23" t="s">
        <v>3106</v>
      </c>
      <c r="J3463" s="23"/>
    </row>
    <row r="3464" spans="2:10" ht="13.35" customHeight="1">
      <c r="B3464" s="10" t="str">
        <f>VLOOKUP($J3458,ASBVs!$A$2:$AE$411,29,FALSE)</f>
        <v>2</v>
      </c>
      <c r="C3464" s="10" t="str">
        <f>VLOOKUP($J3458,ASBVs!$A$2:$AE$411,30,FALSE)</f>
        <v>2</v>
      </c>
      <c r="D3464" s="10" t="str">
        <f>VLOOKUP($J3458,ASBVs!$A$2:$AE$411,31,FALSE)</f>
        <v>3</v>
      </c>
      <c r="E3464" s="26" t="str">
        <f>VLOOKUP($J3458,ASBVs!$A$2:$B$411,2,FALSE)</f>
        <v xml:space="preserve">Tradie </v>
      </c>
      <c r="F3464" s="26"/>
      <c r="G3464" s="27" t="str">
        <f>VLOOKUP($J3458,ASBVs!$A$2:$AB$411,27,FALSE)</f>
        <v>133.04</v>
      </c>
      <c r="H3464" s="25"/>
      <c r="I3464" s="27" t="str">
        <f>VLOOKUP($J3458,ASBVs!$A$2:$AB$411,28,FALSE)</f>
        <v>141.47</v>
      </c>
      <c r="J3464" s="25"/>
    </row>
    <row r="3465" spans="2:10" ht="13.35" customHeight="1">
      <c r="B3465" s="28" t="s">
        <v>3107</v>
      </c>
      <c r="C3465" s="28"/>
      <c r="D3465" s="28"/>
      <c r="E3465" s="28"/>
      <c r="F3465" s="28"/>
      <c r="G3465" s="28"/>
      <c r="H3465" s="28" t="s">
        <v>3108</v>
      </c>
      <c r="I3465" s="28"/>
      <c r="J3465" s="28"/>
    </row>
    <row r="3467" spans="2:10" ht="13.35" customHeight="1">
      <c r="B3467" s="3" t="s">
        <v>3099</v>
      </c>
      <c r="C3467" s="4"/>
      <c r="D3467" s="4" t="str">
        <f>VLOOKUP($J3467,ASBVs!$A$2:$D$411,4,FALSE)</f>
        <v>220607</v>
      </c>
      <c r="E3467" s="4"/>
      <c r="F3467" s="4" t="str">
        <f>VLOOKUP($J3467,ASBVs!$A$2:$H$411,8,FALSE)</f>
        <v>Twin</v>
      </c>
      <c r="G3467" s="29" t="str">
        <f>VLOOKUP($J3467,ASBVs!$A$2:$AF$411,32,FALSE)</f>
        <v>«««««</v>
      </c>
      <c r="H3467" s="30"/>
      <c r="I3467" s="5" t="s">
        <v>3100</v>
      </c>
      <c r="J3467" s="6">
        <v>386</v>
      </c>
    </row>
    <row r="3468" spans="2:10" ht="13.35" customHeight="1">
      <c r="B3468" s="7" t="s">
        <v>3101</v>
      </c>
      <c r="C3468" s="19" t="str">
        <f>VLOOKUP($J3467,ASBVs!$A$2:$F$411,6,FALSE)</f>
        <v>210743</v>
      </c>
      <c r="D3468" s="20"/>
      <c r="E3468" s="20"/>
      <c r="F3468" s="7" t="s">
        <v>3102</v>
      </c>
      <c r="G3468" s="21">
        <f>VLOOKUP($J3467,ASBVs!$A$2:$G$411,7,FALSE)</f>
        <v>44683</v>
      </c>
      <c r="H3468" s="21"/>
      <c r="I3468" s="21"/>
      <c r="J3468" s="22"/>
    </row>
    <row r="3469" spans="2:10" ht="13.35" customHeight="1">
      <c r="B3469" s="8" t="s">
        <v>0</v>
      </c>
      <c r="C3469" s="9" t="s">
        <v>6</v>
      </c>
      <c r="D3469" s="9" t="s">
        <v>2667</v>
      </c>
      <c r="E3469" s="9" t="s">
        <v>2</v>
      </c>
      <c r="F3469" s="9" t="s">
        <v>1</v>
      </c>
      <c r="G3469" s="8" t="s">
        <v>3</v>
      </c>
      <c r="H3469" s="8" t="s">
        <v>4</v>
      </c>
      <c r="I3469" s="8" t="s">
        <v>5</v>
      </c>
      <c r="J3469" s="8" t="s">
        <v>7</v>
      </c>
    </row>
    <row r="3470" spans="2:10" ht="13.35" customHeight="1">
      <c r="B3470" s="10" t="str">
        <f>VLOOKUP($J3467,ASBVs!$A$2:$AE$411,9,FALSE)</f>
        <v>0.33</v>
      </c>
      <c r="C3470" s="10" t="str">
        <f>VLOOKUP($J3467,ASBVs!$A$2:$AE$411,11,FALSE)</f>
        <v>7.42</v>
      </c>
      <c r="D3470" s="10" t="str">
        <f>VLOOKUP($J3467,ASBVs!$A$2:$AE$411,13,FALSE)</f>
        <v>11.16</v>
      </c>
      <c r="E3470" s="10" t="str">
        <f>VLOOKUP($J3467,ASBVs!$A$2:$AE$411,17,FALSE)</f>
        <v>-0.06</v>
      </c>
      <c r="F3470" s="10" t="str">
        <f>VLOOKUP($J3467,ASBVs!$A$2:$AE$411,15,FALSE)</f>
        <v>2.20</v>
      </c>
      <c r="G3470" s="10" t="str">
        <f>VLOOKUP($J3467,ASBVs!$A$2:$AE$411,19,FALSE)</f>
        <v>2.44</v>
      </c>
      <c r="H3470" s="10" t="str">
        <f>VLOOKUP($J3467,ASBVs!$A$2:$AE$411,21,FALSE)</f>
        <v>0.26</v>
      </c>
      <c r="I3470" s="10" t="str">
        <f>VLOOKUP($J3467,ASBVs!$A$2:$AE$411,23,FALSE)</f>
        <v>0.26</v>
      </c>
      <c r="J3470" s="10" t="str">
        <f>VLOOKUP($J3467,ASBVs!$A$2:$AE$411,25,FALSE)</f>
        <v>2.21</v>
      </c>
    </row>
    <row r="3471" spans="2:10" ht="13.35" customHeight="1">
      <c r="B3471" s="10" t="str">
        <f>VLOOKUP($J3467,ASBVs!$A$2:$AB$411,10,FALSE)</f>
        <v>51</v>
      </c>
      <c r="C3471" s="10" t="str">
        <f>VLOOKUP($J3467,ASBVs!$A$2:$AB$411,12,FALSE)</f>
        <v>56</v>
      </c>
      <c r="D3471" s="10" t="str">
        <f>VLOOKUP($J3467,ASBVs!$A$2:$AB$411,14,FALSE)</f>
        <v>57</v>
      </c>
      <c r="E3471" s="10" t="str">
        <f>VLOOKUP($J3467,ASBVs!$A$2:$AB$411,18,FALSE)</f>
        <v>58</v>
      </c>
      <c r="F3471" s="10" t="str">
        <f>VLOOKUP($J3467,ASBVs!$A$2:$AB$411,16,FALSE)</f>
        <v>61</v>
      </c>
      <c r="G3471" s="10" t="str">
        <f>VLOOKUP($J3467,ASBVs!$A$2:$AB$411,20,FALSE)</f>
        <v>46</v>
      </c>
      <c r="H3471" s="10" t="str">
        <f>VLOOKUP($J3467,ASBVs!$A$2:$AB$411,22,FALSE)</f>
        <v>35</v>
      </c>
      <c r="I3471" s="10" t="str">
        <f>VLOOKUP($J3467,ASBVs!$A$2:$AB$411,24,FALSE)</f>
        <v>35</v>
      </c>
      <c r="J3471" s="10" t="str">
        <f>VLOOKUP($J3467,ASBVs!$A$2:$AB$411,26,FALSE)</f>
        <v>43</v>
      </c>
    </row>
    <row r="3472" spans="2:10" ht="13.35" customHeight="1">
      <c r="B3472" s="11" t="s">
        <v>3103</v>
      </c>
      <c r="C3472" s="11" t="s">
        <v>3091</v>
      </c>
      <c r="D3472" s="11" t="s">
        <v>3104</v>
      </c>
      <c r="E3472" s="23" t="s">
        <v>2623</v>
      </c>
      <c r="F3472" s="23"/>
      <c r="G3472" s="24" t="s">
        <v>3105</v>
      </c>
      <c r="H3472" s="25"/>
      <c r="I3472" s="23" t="s">
        <v>3106</v>
      </c>
      <c r="J3472" s="23"/>
    </row>
    <row r="3473" spans="2:10" ht="13.35" customHeight="1">
      <c r="B3473" s="10" t="str">
        <f>VLOOKUP($J3467,ASBVs!$A$2:$AE$411,29,FALSE)</f>
        <v>2</v>
      </c>
      <c r="C3473" s="10" t="str">
        <f>VLOOKUP($J3467,ASBVs!$A$2:$AE$411,30,FALSE)</f>
        <v>3</v>
      </c>
      <c r="D3473" s="10" t="str">
        <f>VLOOKUP($J3467,ASBVs!$A$2:$AE$411,31,FALSE)</f>
        <v>2</v>
      </c>
      <c r="E3473" s="26" t="str">
        <f>VLOOKUP($J3467,ASBVs!$A$2:$B$411,2,FALSE)</f>
        <v xml:space="preserve">Tradie </v>
      </c>
      <c r="F3473" s="26"/>
      <c r="G3473" s="27" t="str">
        <f>VLOOKUP($J3467,ASBVs!$A$2:$AB$411,27,FALSE)</f>
        <v>134.74</v>
      </c>
      <c r="H3473" s="25"/>
      <c r="I3473" s="27" t="str">
        <f>VLOOKUP($J3467,ASBVs!$A$2:$AB$411,28,FALSE)</f>
        <v>132.40</v>
      </c>
      <c r="J3473" s="25"/>
    </row>
    <row r="3474" spans="2:10" ht="13.35" customHeight="1">
      <c r="B3474" s="28" t="s">
        <v>3107</v>
      </c>
      <c r="C3474" s="28"/>
      <c r="D3474" s="28"/>
      <c r="E3474" s="28"/>
      <c r="F3474" s="28"/>
      <c r="G3474" s="28"/>
      <c r="H3474" s="28" t="s">
        <v>3108</v>
      </c>
      <c r="I3474" s="28"/>
      <c r="J3474" s="28"/>
    </row>
    <row r="3476" spans="2:10" ht="13.35" customHeight="1">
      <c r="B3476" s="3" t="s">
        <v>3099</v>
      </c>
      <c r="C3476" s="4"/>
      <c r="D3476" s="4" t="str">
        <f>VLOOKUP($J3476,ASBVs!$A$2:$D$411,4,FALSE)</f>
        <v>220827</v>
      </c>
      <c r="E3476" s="4"/>
      <c r="F3476" s="4" t="str">
        <f>VLOOKUP($J3476,ASBVs!$A$2:$H$411,8,FALSE)</f>
        <v>Twin</v>
      </c>
      <c r="G3476" s="29"/>
      <c r="H3476" s="30"/>
      <c r="I3476" s="5" t="s">
        <v>3100</v>
      </c>
      <c r="J3476" s="6">
        <v>387</v>
      </c>
    </row>
    <row r="3477" spans="2:10" ht="13.35" customHeight="1">
      <c r="B3477" s="7" t="s">
        <v>3101</v>
      </c>
      <c r="C3477" s="19" t="str">
        <f>VLOOKUP($J3476,ASBVs!$A$2:$F$411,6,FALSE)</f>
        <v>210890</v>
      </c>
      <c r="D3477" s="20"/>
      <c r="E3477" s="20"/>
      <c r="F3477" s="7" t="s">
        <v>3102</v>
      </c>
      <c r="G3477" s="21">
        <f>VLOOKUP($J3476,ASBVs!$A$2:$G$411,7,FALSE)</f>
        <v>44685</v>
      </c>
      <c r="H3477" s="21"/>
      <c r="I3477" s="21"/>
      <c r="J3477" s="22"/>
    </row>
    <row r="3478" spans="2:10" ht="13.35" customHeight="1">
      <c r="B3478" s="8" t="s">
        <v>0</v>
      </c>
      <c r="C3478" s="9" t="s">
        <v>6</v>
      </c>
      <c r="D3478" s="9" t="s">
        <v>2667</v>
      </c>
      <c r="E3478" s="9" t="s">
        <v>2</v>
      </c>
      <c r="F3478" s="9" t="s">
        <v>1</v>
      </c>
      <c r="G3478" s="8" t="s">
        <v>3</v>
      </c>
      <c r="H3478" s="8" t="s">
        <v>4</v>
      </c>
      <c r="I3478" s="8" t="s">
        <v>5</v>
      </c>
      <c r="J3478" s="8" t="s">
        <v>7</v>
      </c>
    </row>
    <row r="3479" spans="2:10" ht="13.35" customHeight="1">
      <c r="B3479" s="10" t="str">
        <f>VLOOKUP($J3476,ASBVs!$A$2:$AE$411,9,FALSE)</f>
        <v>0.30</v>
      </c>
      <c r="C3479" s="10" t="str">
        <f>VLOOKUP($J3476,ASBVs!$A$2:$AE$411,11,FALSE)</f>
        <v>9.01</v>
      </c>
      <c r="D3479" s="10" t="str">
        <f>VLOOKUP($J3476,ASBVs!$A$2:$AE$411,13,FALSE)</f>
        <v>12.04</v>
      </c>
      <c r="E3479" s="10" t="str">
        <f>VLOOKUP($J3476,ASBVs!$A$2:$AE$411,17,FALSE)</f>
        <v>-0.86</v>
      </c>
      <c r="F3479" s="10" t="str">
        <f>VLOOKUP($J3476,ASBVs!$A$2:$AE$411,15,FALSE)</f>
        <v>2.88</v>
      </c>
      <c r="G3479" s="10" t="str">
        <f>VLOOKUP($J3476,ASBVs!$A$2:$AE$411,19,FALSE)</f>
        <v>3.97</v>
      </c>
      <c r="H3479" s="10" t="str">
        <f>VLOOKUP($J3476,ASBVs!$A$2:$AE$411,21,FALSE)</f>
        <v>-0.58</v>
      </c>
      <c r="I3479" s="10" t="str">
        <f>VLOOKUP($J3476,ASBVs!$A$2:$AE$411,23,FALSE)</f>
        <v>2.30</v>
      </c>
      <c r="J3479" s="10" t="str">
        <f>VLOOKUP($J3476,ASBVs!$A$2:$AE$411,25,FALSE)</f>
        <v>2.29</v>
      </c>
    </row>
    <row r="3480" spans="2:10" ht="13.35" customHeight="1">
      <c r="B3480" s="10" t="str">
        <f>VLOOKUP($J3476,ASBVs!$A$2:$AB$411,10,FALSE)</f>
        <v>66</v>
      </c>
      <c r="C3480" s="10" t="str">
        <f>VLOOKUP($J3476,ASBVs!$A$2:$AB$411,12,FALSE)</f>
        <v>69</v>
      </c>
      <c r="D3480" s="10" t="str">
        <f>VLOOKUP($J3476,ASBVs!$A$2:$AB$411,14,FALSE)</f>
        <v>68</v>
      </c>
      <c r="E3480" s="10" t="str">
        <f>VLOOKUP($J3476,ASBVs!$A$2:$AB$411,18,FALSE)</f>
        <v>67</v>
      </c>
      <c r="F3480" s="10" t="str">
        <f>VLOOKUP($J3476,ASBVs!$A$2:$AB$411,16,FALSE)</f>
        <v>68</v>
      </c>
      <c r="G3480" s="10" t="str">
        <f>VLOOKUP($J3476,ASBVs!$A$2:$AB$411,20,FALSE)</f>
        <v>59</v>
      </c>
      <c r="H3480" s="10" t="str">
        <f>VLOOKUP($J3476,ASBVs!$A$2:$AB$411,22,FALSE)</f>
        <v>54</v>
      </c>
      <c r="I3480" s="10" t="str">
        <f>VLOOKUP($J3476,ASBVs!$A$2:$AB$411,24,FALSE)</f>
        <v>53</v>
      </c>
      <c r="J3480" s="10" t="str">
        <f>VLOOKUP($J3476,ASBVs!$A$2:$AB$411,26,FALSE)</f>
        <v>56</v>
      </c>
    </row>
    <row r="3481" spans="2:10" ht="13.35" customHeight="1">
      <c r="B3481" s="11" t="s">
        <v>3103</v>
      </c>
      <c r="C3481" s="11" t="s">
        <v>3091</v>
      </c>
      <c r="D3481" s="11" t="s">
        <v>3104</v>
      </c>
      <c r="E3481" s="23" t="s">
        <v>2623</v>
      </c>
      <c r="F3481" s="23"/>
      <c r="G3481" s="24" t="s">
        <v>3105</v>
      </c>
      <c r="H3481" s="25"/>
      <c r="I3481" s="23" t="s">
        <v>3106</v>
      </c>
      <c r="J3481" s="23"/>
    </row>
    <row r="3482" spans="2:10" ht="13.35" customHeight="1">
      <c r="B3482" s="10" t="str">
        <f>VLOOKUP($J3476,ASBVs!$A$2:$AE$411,29,FALSE)</f>
        <v>1</v>
      </c>
      <c r="C3482" s="10" t="str">
        <f>VLOOKUP($J3476,ASBVs!$A$2:$AE$411,30,FALSE)</f>
        <v>3</v>
      </c>
      <c r="D3482" s="10" t="str">
        <f>VLOOKUP($J3476,ASBVs!$A$2:$AE$411,31,FALSE)</f>
        <v>2</v>
      </c>
      <c r="E3482" s="26" t="str">
        <f>VLOOKUP($J3476,ASBVs!$A$2:$B$411,2,FALSE)</f>
        <v xml:space="preserve">Tradie </v>
      </c>
      <c r="F3482" s="26"/>
      <c r="G3482" s="27" t="str">
        <f>VLOOKUP($J3476,ASBVs!$A$2:$AB$411,27,FALSE)</f>
        <v>138.12</v>
      </c>
      <c r="H3482" s="25"/>
      <c r="I3482" s="27" t="str">
        <f>VLOOKUP($J3476,ASBVs!$A$2:$AB$411,28,FALSE)</f>
        <v>145.23</v>
      </c>
      <c r="J3482" s="25"/>
    </row>
    <row r="3483" spans="2:10" ht="13.35" customHeight="1">
      <c r="B3483" s="28" t="s">
        <v>3107</v>
      </c>
      <c r="C3483" s="28"/>
      <c r="D3483" s="28"/>
      <c r="E3483" s="28"/>
      <c r="F3483" s="28"/>
      <c r="G3483" s="28"/>
      <c r="H3483" s="28" t="s">
        <v>3108</v>
      </c>
      <c r="I3483" s="28"/>
      <c r="J3483" s="28"/>
    </row>
    <row r="3485" spans="2:10" ht="13.35" customHeight="1">
      <c r="B3485" s="3" t="s">
        <v>3099</v>
      </c>
      <c r="C3485" s="4"/>
      <c r="D3485" s="4" t="str">
        <f>VLOOKUP($J3485,ASBVs!$A$2:$D$411,4,FALSE)</f>
        <v>220387</v>
      </c>
      <c r="E3485" s="4"/>
      <c r="F3485" s="4" t="str">
        <f>VLOOKUP($J3485,ASBVs!$A$2:$H$411,8,FALSE)</f>
        <v>Twin</v>
      </c>
      <c r="G3485" s="29" t="str">
        <f>VLOOKUP($J3485,ASBVs!$A$2:$AF$411,32,FALSE)</f>
        <v xml:space="preserve"> </v>
      </c>
      <c r="H3485" s="30"/>
      <c r="I3485" s="5" t="s">
        <v>3100</v>
      </c>
      <c r="J3485" s="6">
        <v>388</v>
      </c>
    </row>
    <row r="3486" spans="2:10" ht="13.35" customHeight="1">
      <c r="B3486" s="7" t="s">
        <v>3101</v>
      </c>
      <c r="C3486" s="19" t="str">
        <f>VLOOKUP($J3485,ASBVs!$A$2:$F$411,6,FALSE)</f>
        <v>210327</v>
      </c>
      <c r="D3486" s="20"/>
      <c r="E3486" s="20"/>
      <c r="F3486" s="7" t="s">
        <v>3102</v>
      </c>
      <c r="G3486" s="21">
        <f>VLOOKUP($J3485,ASBVs!$A$2:$G$411,7,FALSE)</f>
        <v>44681</v>
      </c>
      <c r="H3486" s="21"/>
      <c r="I3486" s="21"/>
      <c r="J3486" s="22"/>
    </row>
    <row r="3487" spans="2:10" ht="13.35" customHeight="1">
      <c r="B3487" s="8" t="s">
        <v>0</v>
      </c>
      <c r="C3487" s="9" t="s">
        <v>6</v>
      </c>
      <c r="D3487" s="9" t="s">
        <v>2667</v>
      </c>
      <c r="E3487" s="9" t="s">
        <v>2</v>
      </c>
      <c r="F3487" s="9" t="s">
        <v>1</v>
      </c>
      <c r="G3487" s="8" t="s">
        <v>3</v>
      </c>
      <c r="H3487" s="8" t="s">
        <v>4</v>
      </c>
      <c r="I3487" s="8" t="s">
        <v>5</v>
      </c>
      <c r="J3487" s="8" t="s">
        <v>7</v>
      </c>
    </row>
    <row r="3488" spans="2:10" ht="13.35" customHeight="1">
      <c r="B3488" s="10" t="str">
        <f>VLOOKUP($J3485,ASBVs!$A$2:$AE$411,9,FALSE)</f>
        <v>0.56</v>
      </c>
      <c r="C3488" s="10" t="str">
        <f>VLOOKUP($J3485,ASBVs!$A$2:$AE$411,11,FALSE)</f>
        <v>10.59</v>
      </c>
      <c r="D3488" s="10" t="str">
        <f>VLOOKUP($J3485,ASBVs!$A$2:$AE$411,13,FALSE)</f>
        <v>15.61</v>
      </c>
      <c r="E3488" s="10" t="str">
        <f>VLOOKUP($J3485,ASBVs!$A$2:$AE$411,17,FALSE)</f>
        <v>-0.32</v>
      </c>
      <c r="F3488" s="10" t="str">
        <f>VLOOKUP($J3485,ASBVs!$A$2:$AE$411,15,FALSE)</f>
        <v>3.26</v>
      </c>
      <c r="G3488" s="10" t="str">
        <f>VLOOKUP($J3485,ASBVs!$A$2:$AE$411,19,FALSE)</f>
        <v>4.14</v>
      </c>
      <c r="H3488" s="10" t="str">
        <f>VLOOKUP($J3485,ASBVs!$A$2:$AE$411,21,FALSE)</f>
        <v>-0.35</v>
      </c>
      <c r="I3488" s="10" t="str">
        <f>VLOOKUP($J3485,ASBVs!$A$2:$AE$411,23,FALSE)</f>
        <v>2.32</v>
      </c>
      <c r="J3488" s="10" t="str">
        <f>VLOOKUP($J3485,ASBVs!$A$2:$AE$411,25,FALSE)</f>
        <v>3.02</v>
      </c>
    </row>
    <row r="3489" spans="2:10" ht="13.35" customHeight="1">
      <c r="B3489" s="10" t="str">
        <f>VLOOKUP($J3485,ASBVs!$A$2:$AB$411,10,FALSE)</f>
        <v>57</v>
      </c>
      <c r="C3489" s="10" t="str">
        <f>VLOOKUP($J3485,ASBVs!$A$2:$AB$411,12,FALSE)</f>
        <v>61</v>
      </c>
      <c r="D3489" s="10" t="str">
        <f>VLOOKUP($J3485,ASBVs!$A$2:$AB$411,14,FALSE)</f>
        <v>62</v>
      </c>
      <c r="E3489" s="10" t="str">
        <f>VLOOKUP($J3485,ASBVs!$A$2:$AB$411,18,FALSE)</f>
        <v>63</v>
      </c>
      <c r="F3489" s="10" t="str">
        <f>VLOOKUP($J3485,ASBVs!$A$2:$AB$411,16,FALSE)</f>
        <v>66</v>
      </c>
      <c r="G3489" s="10" t="str">
        <f>VLOOKUP($J3485,ASBVs!$A$2:$AB$411,20,FALSE)</f>
        <v>53</v>
      </c>
      <c r="H3489" s="10" t="str">
        <f>VLOOKUP($J3485,ASBVs!$A$2:$AB$411,22,FALSE)</f>
        <v>44</v>
      </c>
      <c r="I3489" s="10" t="str">
        <f>VLOOKUP($J3485,ASBVs!$A$2:$AB$411,24,FALSE)</f>
        <v>44</v>
      </c>
      <c r="J3489" s="10" t="str">
        <f>VLOOKUP($J3485,ASBVs!$A$2:$AB$411,26,FALSE)</f>
        <v>50</v>
      </c>
    </row>
    <row r="3490" spans="2:10" ht="13.35" customHeight="1">
      <c r="B3490" s="11" t="s">
        <v>3103</v>
      </c>
      <c r="C3490" s="11" t="s">
        <v>3091</v>
      </c>
      <c r="D3490" s="11" t="s">
        <v>3104</v>
      </c>
      <c r="E3490" s="23" t="s">
        <v>2623</v>
      </c>
      <c r="F3490" s="23"/>
      <c r="G3490" s="24" t="s">
        <v>3105</v>
      </c>
      <c r="H3490" s="25"/>
      <c r="I3490" s="23" t="s">
        <v>3106</v>
      </c>
      <c r="J3490" s="23"/>
    </row>
    <row r="3491" spans="2:10" ht="13.35" customHeight="1">
      <c r="B3491" s="10" t="str">
        <f>VLOOKUP($J3485,ASBVs!$A$2:$AE$411,29,FALSE)</f>
        <v>2</v>
      </c>
      <c r="C3491" s="10" t="str">
        <f>VLOOKUP($J3485,ASBVs!$A$2:$AE$411,30,FALSE)</f>
        <v>2</v>
      </c>
      <c r="D3491" s="10" t="str">
        <f>VLOOKUP($J3485,ASBVs!$A$2:$AE$411,31,FALSE)</f>
        <v>1</v>
      </c>
      <c r="E3491" s="26" t="str">
        <f>VLOOKUP($J3485,ASBVs!$A$2:$B$411,2,FALSE)</f>
        <v xml:space="preserve">Tradie </v>
      </c>
      <c r="F3491" s="26"/>
      <c r="G3491" s="27" t="str">
        <f>VLOOKUP($J3485,ASBVs!$A$2:$AB$411,27,FALSE)</f>
        <v>149.18</v>
      </c>
      <c r="H3491" s="25"/>
      <c r="I3491" s="27" t="str">
        <f>VLOOKUP($J3485,ASBVs!$A$2:$AB$411,28,FALSE)</f>
        <v>153.91</v>
      </c>
      <c r="J3491" s="25"/>
    </row>
    <row r="3492" spans="2:10" ht="13.35" customHeight="1">
      <c r="B3492" s="28" t="s">
        <v>3107</v>
      </c>
      <c r="C3492" s="28"/>
      <c r="D3492" s="28"/>
      <c r="E3492" s="28"/>
      <c r="F3492" s="28"/>
      <c r="G3492" s="28"/>
      <c r="H3492" s="28" t="s">
        <v>3108</v>
      </c>
      <c r="I3492" s="28"/>
      <c r="J3492" s="28"/>
    </row>
    <row r="3494" spans="2:10" ht="13.35" customHeight="1">
      <c r="B3494" s="3" t="s">
        <v>3099</v>
      </c>
      <c r="C3494" s="4"/>
      <c r="D3494" s="4" t="str">
        <f>VLOOKUP($J3494,ASBVs!$A$2:$D$411,4,FALSE)</f>
        <v>220408</v>
      </c>
      <c r="E3494" s="4"/>
      <c r="F3494" s="4" t="str">
        <f>VLOOKUP($J3494,ASBVs!$A$2:$H$411,8,FALSE)</f>
        <v>Single</v>
      </c>
      <c r="G3494" s="29" t="str">
        <f>VLOOKUP($J3494,ASBVs!$A$2:$AF$411,32,FALSE)</f>
        <v>«««««</v>
      </c>
      <c r="H3494" s="30"/>
      <c r="I3494" s="5" t="s">
        <v>3100</v>
      </c>
      <c r="J3494" s="6">
        <v>389</v>
      </c>
    </row>
    <row r="3495" spans="2:10" ht="13.35" customHeight="1">
      <c r="B3495" s="7" t="s">
        <v>3101</v>
      </c>
      <c r="C3495" s="19" t="str">
        <f>VLOOKUP($J3494,ASBVs!$A$2:$F$411,6,FALSE)</f>
        <v>210715</v>
      </c>
      <c r="D3495" s="20"/>
      <c r="E3495" s="20"/>
      <c r="F3495" s="7" t="s">
        <v>3102</v>
      </c>
      <c r="G3495" s="21">
        <f>VLOOKUP($J3494,ASBVs!$A$2:$G$411,7,FALSE)</f>
        <v>44681</v>
      </c>
      <c r="H3495" s="21"/>
      <c r="I3495" s="21"/>
      <c r="J3495" s="22"/>
    </row>
    <row r="3496" spans="2:10" ht="13.35" customHeight="1">
      <c r="B3496" s="8" t="s">
        <v>0</v>
      </c>
      <c r="C3496" s="9" t="s">
        <v>6</v>
      </c>
      <c r="D3496" s="9" t="s">
        <v>2667</v>
      </c>
      <c r="E3496" s="9" t="s">
        <v>2</v>
      </c>
      <c r="F3496" s="9" t="s">
        <v>1</v>
      </c>
      <c r="G3496" s="8" t="s">
        <v>3</v>
      </c>
      <c r="H3496" s="8" t="s">
        <v>4</v>
      </c>
      <c r="I3496" s="8" t="s">
        <v>5</v>
      </c>
      <c r="J3496" s="8" t="s">
        <v>7</v>
      </c>
    </row>
    <row r="3497" spans="2:10" ht="13.35" customHeight="1">
      <c r="B3497" s="10" t="str">
        <f>VLOOKUP($J3494,ASBVs!$A$2:$AE$411,9,FALSE)</f>
        <v>0.59</v>
      </c>
      <c r="C3497" s="10" t="str">
        <f>VLOOKUP($J3494,ASBVs!$A$2:$AE$411,11,FALSE)</f>
        <v>9.11</v>
      </c>
      <c r="D3497" s="10" t="str">
        <f>VLOOKUP($J3494,ASBVs!$A$2:$AE$411,13,FALSE)</f>
        <v>12.89</v>
      </c>
      <c r="E3497" s="10" t="str">
        <f>VLOOKUP($J3494,ASBVs!$A$2:$AE$411,17,FALSE)</f>
        <v>0.27</v>
      </c>
      <c r="F3497" s="10" t="str">
        <f>VLOOKUP($J3494,ASBVs!$A$2:$AE$411,15,FALSE)</f>
        <v>2.37</v>
      </c>
      <c r="G3497" s="10" t="str">
        <f>VLOOKUP($J3494,ASBVs!$A$2:$AE$411,19,FALSE)</f>
        <v>2.26</v>
      </c>
      <c r="H3497" s="10" t="str">
        <f>VLOOKUP($J3494,ASBVs!$A$2:$AE$411,21,FALSE)</f>
        <v>-0.13</v>
      </c>
      <c r="I3497" s="10" t="str">
        <f>VLOOKUP($J3494,ASBVs!$A$2:$AE$411,23,FALSE)</f>
        <v>0.52</v>
      </c>
      <c r="J3497" s="10" t="str">
        <f>VLOOKUP($J3494,ASBVs!$A$2:$AE$411,25,FALSE)</f>
        <v>2.02</v>
      </c>
    </row>
    <row r="3498" spans="2:10" ht="13.35" customHeight="1">
      <c r="B3498" s="10" t="str">
        <f>VLOOKUP($J3494,ASBVs!$A$2:$AB$411,10,FALSE)</f>
        <v>62</v>
      </c>
      <c r="C3498" s="10" t="str">
        <f>VLOOKUP($J3494,ASBVs!$A$2:$AB$411,12,FALSE)</f>
        <v>66</v>
      </c>
      <c r="D3498" s="10" t="str">
        <f>VLOOKUP($J3494,ASBVs!$A$2:$AB$411,14,FALSE)</f>
        <v>67</v>
      </c>
      <c r="E3498" s="10" t="str">
        <f>VLOOKUP($J3494,ASBVs!$A$2:$AB$411,18,FALSE)</f>
        <v>68</v>
      </c>
      <c r="F3498" s="10" t="str">
        <f>VLOOKUP($J3494,ASBVs!$A$2:$AB$411,16,FALSE)</f>
        <v>71</v>
      </c>
      <c r="G3498" s="10" t="str">
        <f>VLOOKUP($J3494,ASBVs!$A$2:$AB$411,20,FALSE)</f>
        <v>57</v>
      </c>
      <c r="H3498" s="10" t="str">
        <f>VLOOKUP($J3494,ASBVs!$A$2:$AB$411,22,FALSE)</f>
        <v>47</v>
      </c>
      <c r="I3498" s="10" t="str">
        <f>VLOOKUP($J3494,ASBVs!$A$2:$AB$411,24,FALSE)</f>
        <v>46</v>
      </c>
      <c r="J3498" s="10" t="str">
        <f>VLOOKUP($J3494,ASBVs!$A$2:$AB$411,26,FALSE)</f>
        <v>53</v>
      </c>
    </row>
    <row r="3499" spans="2:10" ht="13.35" customHeight="1">
      <c r="B3499" s="11" t="s">
        <v>3103</v>
      </c>
      <c r="C3499" s="11" t="s">
        <v>3091</v>
      </c>
      <c r="D3499" s="11" t="s">
        <v>3104</v>
      </c>
      <c r="E3499" s="23" t="s">
        <v>2623</v>
      </c>
      <c r="F3499" s="23"/>
      <c r="G3499" s="24" t="s">
        <v>3105</v>
      </c>
      <c r="H3499" s="25"/>
      <c r="I3499" s="23" t="s">
        <v>3106</v>
      </c>
      <c r="J3499" s="23"/>
    </row>
    <row r="3500" spans="2:10" ht="13.35" customHeight="1">
      <c r="B3500" s="10" t="str">
        <f>VLOOKUP($J3494,ASBVs!$A$2:$AE$411,29,FALSE)</f>
        <v>2</v>
      </c>
      <c r="C3500" s="10" t="str">
        <f>VLOOKUP($J3494,ASBVs!$A$2:$AE$411,30,FALSE)</f>
        <v>3</v>
      </c>
      <c r="D3500" s="10" t="str">
        <f>VLOOKUP($J3494,ASBVs!$A$2:$AE$411,31,FALSE)</f>
        <v>2</v>
      </c>
      <c r="E3500" s="26" t="str">
        <f>VLOOKUP($J3494,ASBVs!$A$2:$B$411,2,FALSE)</f>
        <v xml:space="preserve">Tradie </v>
      </c>
      <c r="F3500" s="26"/>
      <c r="G3500" s="27" t="str">
        <f>VLOOKUP($J3494,ASBVs!$A$2:$AB$411,27,FALSE)</f>
        <v>135.05</v>
      </c>
      <c r="H3500" s="25"/>
      <c r="I3500" s="27" t="str">
        <f>VLOOKUP($J3494,ASBVs!$A$2:$AB$411,28,FALSE)</f>
        <v>137.37</v>
      </c>
      <c r="J3500" s="25"/>
    </row>
    <row r="3501" spans="2:10" ht="13.35" customHeight="1">
      <c r="B3501" s="28" t="s">
        <v>3107</v>
      </c>
      <c r="C3501" s="28"/>
      <c r="D3501" s="28"/>
      <c r="E3501" s="28"/>
      <c r="F3501" s="28"/>
      <c r="G3501" s="28"/>
      <c r="H3501" s="28" t="s">
        <v>3108</v>
      </c>
      <c r="I3501" s="28"/>
      <c r="J3501" s="28"/>
    </row>
    <row r="3503" spans="2:10" ht="13.35" customHeight="1">
      <c r="B3503" s="3" t="s">
        <v>3099</v>
      </c>
      <c r="C3503" s="4"/>
      <c r="D3503" s="4" t="str">
        <f>VLOOKUP($J3503,ASBVs!$A$2:$D$411,4,FALSE)</f>
        <v>220787</v>
      </c>
      <c r="E3503" s="4"/>
      <c r="F3503" s="4" t="str">
        <f>VLOOKUP($J3503,ASBVs!$A$2:$H$411,8,FALSE)</f>
        <v>Twin</v>
      </c>
      <c r="G3503" s="29" t="str">
        <f>VLOOKUP($J3503,ASBVs!$A$2:$AF$411,32,FALSE)</f>
        <v>«««««</v>
      </c>
      <c r="H3503" s="30"/>
      <c r="I3503" s="5" t="s">
        <v>3100</v>
      </c>
      <c r="J3503" s="6">
        <v>390</v>
      </c>
    </row>
    <row r="3504" spans="2:10" ht="13.35" customHeight="1">
      <c r="B3504" s="7" t="s">
        <v>3101</v>
      </c>
      <c r="C3504" s="19" t="str">
        <f>VLOOKUP($J3503,ASBVs!$A$2:$F$411,6,FALSE)</f>
        <v>210715</v>
      </c>
      <c r="D3504" s="20"/>
      <c r="E3504" s="20"/>
      <c r="F3504" s="7" t="s">
        <v>3102</v>
      </c>
      <c r="G3504" s="21">
        <f>VLOOKUP($J3503,ASBVs!$A$2:$G$411,7,FALSE)</f>
        <v>44687</v>
      </c>
      <c r="H3504" s="21"/>
      <c r="I3504" s="21"/>
      <c r="J3504" s="22"/>
    </row>
    <row r="3505" spans="2:10" ht="13.35" customHeight="1">
      <c r="B3505" s="8" t="s">
        <v>0</v>
      </c>
      <c r="C3505" s="9" t="s">
        <v>6</v>
      </c>
      <c r="D3505" s="9" t="s">
        <v>2667</v>
      </c>
      <c r="E3505" s="9" t="s">
        <v>2</v>
      </c>
      <c r="F3505" s="9" t="s">
        <v>1</v>
      </c>
      <c r="G3505" s="8" t="s">
        <v>3</v>
      </c>
      <c r="H3505" s="8" t="s">
        <v>4</v>
      </c>
      <c r="I3505" s="8" t="s">
        <v>5</v>
      </c>
      <c r="J3505" s="8" t="s">
        <v>7</v>
      </c>
    </row>
    <row r="3506" spans="2:10" ht="13.35" customHeight="1">
      <c r="B3506" s="10" t="str">
        <f>VLOOKUP($J3503,ASBVs!$A$2:$AE$411,9,FALSE)</f>
        <v>0.51</v>
      </c>
      <c r="C3506" s="10" t="str">
        <f>VLOOKUP($J3503,ASBVs!$A$2:$AE$411,11,FALSE)</f>
        <v>8.74</v>
      </c>
      <c r="D3506" s="10" t="str">
        <f>VLOOKUP($J3503,ASBVs!$A$2:$AE$411,13,FALSE)</f>
        <v>12.85</v>
      </c>
      <c r="E3506" s="10" t="str">
        <f>VLOOKUP($J3503,ASBVs!$A$2:$AE$411,17,FALSE)</f>
        <v>0.83</v>
      </c>
      <c r="F3506" s="10" t="str">
        <f>VLOOKUP($J3503,ASBVs!$A$2:$AE$411,15,FALSE)</f>
        <v>3.22</v>
      </c>
      <c r="G3506" s="10" t="str">
        <f>VLOOKUP($J3503,ASBVs!$A$2:$AE$411,19,FALSE)</f>
        <v>2.05</v>
      </c>
      <c r="H3506" s="10" t="str">
        <f>VLOOKUP($J3503,ASBVs!$A$2:$AE$411,21,FALSE)</f>
        <v>-0.17</v>
      </c>
      <c r="I3506" s="10" t="str">
        <f>VLOOKUP($J3503,ASBVs!$A$2:$AE$411,23,FALSE)</f>
        <v>0.16</v>
      </c>
      <c r="J3506" s="10" t="str">
        <f>VLOOKUP($J3503,ASBVs!$A$2:$AE$411,25,FALSE)</f>
        <v>2.48</v>
      </c>
    </row>
    <row r="3507" spans="2:10" ht="13.35" customHeight="1">
      <c r="B3507" s="10" t="str">
        <f>VLOOKUP($J3503,ASBVs!$A$2:$AB$411,10,FALSE)</f>
        <v>60</v>
      </c>
      <c r="C3507" s="10" t="str">
        <f>VLOOKUP($J3503,ASBVs!$A$2:$AB$411,12,FALSE)</f>
        <v>64</v>
      </c>
      <c r="D3507" s="10" t="str">
        <f>VLOOKUP($J3503,ASBVs!$A$2:$AB$411,14,FALSE)</f>
        <v>65</v>
      </c>
      <c r="E3507" s="10" t="str">
        <f>VLOOKUP($J3503,ASBVs!$A$2:$AB$411,18,FALSE)</f>
        <v>65</v>
      </c>
      <c r="F3507" s="10" t="str">
        <f>VLOOKUP($J3503,ASBVs!$A$2:$AB$411,16,FALSE)</f>
        <v>68</v>
      </c>
      <c r="G3507" s="10" t="str">
        <f>VLOOKUP($J3503,ASBVs!$A$2:$AB$411,20,FALSE)</f>
        <v>54</v>
      </c>
      <c r="H3507" s="10" t="str">
        <f>VLOOKUP($J3503,ASBVs!$A$2:$AB$411,22,FALSE)</f>
        <v>45</v>
      </c>
      <c r="I3507" s="10" t="str">
        <f>VLOOKUP($J3503,ASBVs!$A$2:$AB$411,24,FALSE)</f>
        <v>44</v>
      </c>
      <c r="J3507" s="10" t="str">
        <f>VLOOKUP($J3503,ASBVs!$A$2:$AB$411,26,FALSE)</f>
        <v>51</v>
      </c>
    </row>
    <row r="3508" spans="2:10" ht="13.35" customHeight="1">
      <c r="B3508" s="11" t="s">
        <v>3103</v>
      </c>
      <c r="C3508" s="11" t="s">
        <v>3091</v>
      </c>
      <c r="D3508" s="11" t="s">
        <v>3104</v>
      </c>
      <c r="E3508" s="23" t="s">
        <v>2623</v>
      </c>
      <c r="F3508" s="23"/>
      <c r="G3508" s="24" t="s">
        <v>3105</v>
      </c>
      <c r="H3508" s="25"/>
      <c r="I3508" s="23" t="s">
        <v>3106</v>
      </c>
      <c r="J3508" s="23"/>
    </row>
    <row r="3509" spans="2:10" ht="13.35" customHeight="1">
      <c r="B3509" s="10" t="str">
        <f>VLOOKUP($J3503,ASBVs!$A$2:$AE$411,29,FALSE)</f>
        <v>2</v>
      </c>
      <c r="C3509" s="10" t="str">
        <f>VLOOKUP($J3503,ASBVs!$A$2:$AE$411,30,FALSE)</f>
        <v>1</v>
      </c>
      <c r="D3509" s="10" t="str">
        <f>VLOOKUP($J3503,ASBVs!$A$2:$AE$411,31,FALSE)</f>
        <v>3</v>
      </c>
      <c r="E3509" s="26" t="str">
        <f>VLOOKUP($J3503,ASBVs!$A$2:$B$411,2,FALSE)</f>
        <v xml:space="preserve">Tradie </v>
      </c>
      <c r="F3509" s="26"/>
      <c r="G3509" s="27" t="str">
        <f>VLOOKUP($J3503,ASBVs!$A$2:$AB$411,27,FALSE)</f>
        <v>136.64</v>
      </c>
      <c r="H3509" s="25"/>
      <c r="I3509" s="27" t="str">
        <f>VLOOKUP($J3503,ASBVs!$A$2:$AB$411,28,FALSE)</f>
        <v>139.39</v>
      </c>
      <c r="J3509" s="25"/>
    </row>
    <row r="3510" spans="2:10" ht="13.35" customHeight="1">
      <c r="B3510" s="28" t="s">
        <v>3107</v>
      </c>
      <c r="C3510" s="28"/>
      <c r="D3510" s="28"/>
      <c r="E3510" s="28"/>
      <c r="F3510" s="28"/>
      <c r="G3510" s="28"/>
      <c r="H3510" s="28" t="s">
        <v>3108</v>
      </c>
      <c r="I3510" s="28"/>
      <c r="J3510" s="28"/>
    </row>
    <row r="3512" spans="2:10" ht="13.35" customHeight="1">
      <c r="B3512" s="3" t="s">
        <v>3099</v>
      </c>
      <c r="C3512" s="4"/>
      <c r="D3512" s="4" t="str">
        <f>VLOOKUP($J3512,ASBVs!$A$2:$D$411,4,FALSE)</f>
        <v>220431</v>
      </c>
      <c r="E3512" s="4"/>
      <c r="F3512" s="4" t="str">
        <f>VLOOKUP($J3512,ASBVs!$A$2:$H$411,8,FALSE)</f>
        <v>Twin</v>
      </c>
      <c r="G3512" s="29" t="str">
        <f>VLOOKUP($J3512,ASBVs!$A$2:$AF$411,32,FALSE)</f>
        <v>«««««</v>
      </c>
      <c r="H3512" s="30"/>
      <c r="I3512" s="5" t="s">
        <v>3100</v>
      </c>
      <c r="J3512" s="6">
        <v>391</v>
      </c>
    </row>
    <row r="3513" spans="2:10" ht="13.35" customHeight="1">
      <c r="B3513" s="7" t="s">
        <v>3101</v>
      </c>
      <c r="C3513" s="19" t="str">
        <f>VLOOKUP($J3512,ASBVs!$A$2:$F$411,6,FALSE)</f>
        <v>210715</v>
      </c>
      <c r="D3513" s="20"/>
      <c r="E3513" s="20"/>
      <c r="F3513" s="7" t="s">
        <v>3102</v>
      </c>
      <c r="G3513" s="21">
        <f>VLOOKUP($J3512,ASBVs!$A$2:$G$411,7,FALSE)</f>
        <v>44682</v>
      </c>
      <c r="H3513" s="21"/>
      <c r="I3513" s="21"/>
      <c r="J3513" s="22"/>
    </row>
    <row r="3514" spans="2:10" ht="13.35" customHeight="1">
      <c r="B3514" s="8" t="s">
        <v>0</v>
      </c>
      <c r="C3514" s="9" t="s">
        <v>6</v>
      </c>
      <c r="D3514" s="9" t="s">
        <v>2667</v>
      </c>
      <c r="E3514" s="9" t="s">
        <v>2</v>
      </c>
      <c r="F3514" s="9" t="s">
        <v>1</v>
      </c>
      <c r="G3514" s="8" t="s">
        <v>3</v>
      </c>
      <c r="H3514" s="8" t="s">
        <v>4</v>
      </c>
      <c r="I3514" s="8" t="s">
        <v>5</v>
      </c>
      <c r="J3514" s="8" t="s">
        <v>7</v>
      </c>
    </row>
    <row r="3515" spans="2:10" ht="13.35" customHeight="1">
      <c r="B3515" s="10" t="str">
        <f>VLOOKUP($J3512,ASBVs!$A$2:$AE$411,9,FALSE)</f>
        <v>0.49</v>
      </c>
      <c r="C3515" s="10" t="str">
        <f>VLOOKUP($J3512,ASBVs!$A$2:$AE$411,11,FALSE)</f>
        <v>8.31</v>
      </c>
      <c r="D3515" s="10" t="str">
        <f>VLOOKUP($J3512,ASBVs!$A$2:$AE$411,13,FALSE)</f>
        <v>11.67</v>
      </c>
      <c r="E3515" s="10" t="str">
        <f>VLOOKUP($J3512,ASBVs!$A$2:$AE$411,17,FALSE)</f>
        <v>0.55</v>
      </c>
      <c r="F3515" s="10" t="str">
        <f>VLOOKUP($J3512,ASBVs!$A$2:$AE$411,15,FALSE)</f>
        <v>3.41</v>
      </c>
      <c r="G3515" s="10" t="str">
        <f>VLOOKUP($J3512,ASBVs!$A$2:$AE$411,19,FALSE)</f>
        <v>2.21</v>
      </c>
      <c r="H3515" s="10" t="str">
        <f>VLOOKUP($J3512,ASBVs!$A$2:$AE$411,21,FALSE)</f>
        <v>-0.10</v>
      </c>
      <c r="I3515" s="10" t="str">
        <f>VLOOKUP($J3512,ASBVs!$A$2:$AE$411,23,FALSE)</f>
        <v>-0.14</v>
      </c>
      <c r="J3515" s="10" t="str">
        <f>VLOOKUP($J3512,ASBVs!$A$2:$AE$411,25,FALSE)</f>
        <v>2.37</v>
      </c>
    </row>
    <row r="3516" spans="2:10" ht="13.35" customHeight="1">
      <c r="B3516" s="10" t="str">
        <f>VLOOKUP($J3512,ASBVs!$A$2:$AB$411,10,FALSE)</f>
        <v>60</v>
      </c>
      <c r="C3516" s="10" t="str">
        <f>VLOOKUP($J3512,ASBVs!$A$2:$AB$411,12,FALSE)</f>
        <v>64</v>
      </c>
      <c r="D3516" s="10" t="str">
        <f>VLOOKUP($J3512,ASBVs!$A$2:$AB$411,14,FALSE)</f>
        <v>65</v>
      </c>
      <c r="E3516" s="10" t="str">
        <f>VLOOKUP($J3512,ASBVs!$A$2:$AB$411,18,FALSE)</f>
        <v>65</v>
      </c>
      <c r="F3516" s="10" t="str">
        <f>VLOOKUP($J3512,ASBVs!$A$2:$AB$411,16,FALSE)</f>
        <v>68</v>
      </c>
      <c r="G3516" s="10" t="str">
        <f>VLOOKUP($J3512,ASBVs!$A$2:$AB$411,20,FALSE)</f>
        <v>55</v>
      </c>
      <c r="H3516" s="10" t="str">
        <f>VLOOKUP($J3512,ASBVs!$A$2:$AB$411,22,FALSE)</f>
        <v>47</v>
      </c>
      <c r="I3516" s="10" t="str">
        <f>VLOOKUP($J3512,ASBVs!$A$2:$AB$411,24,FALSE)</f>
        <v>46</v>
      </c>
      <c r="J3516" s="10" t="str">
        <f>VLOOKUP($J3512,ASBVs!$A$2:$AB$411,26,FALSE)</f>
        <v>52</v>
      </c>
    </row>
    <row r="3517" spans="2:10" ht="13.35" customHeight="1">
      <c r="B3517" s="11" t="s">
        <v>3103</v>
      </c>
      <c r="C3517" s="11" t="s">
        <v>3091</v>
      </c>
      <c r="D3517" s="11" t="s">
        <v>3104</v>
      </c>
      <c r="E3517" s="23" t="s">
        <v>2623</v>
      </c>
      <c r="F3517" s="23"/>
      <c r="G3517" s="24" t="s">
        <v>3105</v>
      </c>
      <c r="H3517" s="25"/>
      <c r="I3517" s="23" t="s">
        <v>3106</v>
      </c>
      <c r="J3517" s="23"/>
    </row>
    <row r="3518" spans="2:10" ht="13.35" customHeight="1">
      <c r="B3518" s="10" t="str">
        <f>VLOOKUP($J3512,ASBVs!$A$2:$AE$411,29,FALSE)</f>
        <v>2</v>
      </c>
      <c r="C3518" s="10" t="str">
        <f>VLOOKUP($J3512,ASBVs!$A$2:$AE$411,30,FALSE)</f>
        <v>2</v>
      </c>
      <c r="D3518" s="10" t="str">
        <f>VLOOKUP($J3512,ASBVs!$A$2:$AE$411,31,FALSE)</f>
        <v>3</v>
      </c>
      <c r="E3518" s="26" t="str">
        <f>VLOOKUP($J3512,ASBVs!$A$2:$B$411,2,FALSE)</f>
        <v xml:space="preserve">Tradie </v>
      </c>
      <c r="F3518" s="26"/>
      <c r="G3518" s="27" t="str">
        <f>VLOOKUP($J3512,ASBVs!$A$2:$AB$411,27,FALSE)</f>
        <v>141.26</v>
      </c>
      <c r="H3518" s="25"/>
      <c r="I3518" s="27" t="str">
        <f>VLOOKUP($J3512,ASBVs!$A$2:$AB$411,28,FALSE)</f>
        <v>143.13</v>
      </c>
      <c r="J3518" s="25"/>
    </row>
    <row r="3519" spans="2:10" ht="13.35" customHeight="1">
      <c r="B3519" s="28" t="s">
        <v>3107</v>
      </c>
      <c r="C3519" s="28"/>
      <c r="D3519" s="28"/>
      <c r="E3519" s="28"/>
      <c r="F3519" s="28"/>
      <c r="G3519" s="28"/>
      <c r="H3519" s="28" t="s">
        <v>3108</v>
      </c>
      <c r="I3519" s="28"/>
      <c r="J3519" s="28"/>
    </row>
    <row r="3521" spans="2:10" ht="13.35" customHeight="1">
      <c r="B3521" s="3" t="s">
        <v>3099</v>
      </c>
      <c r="C3521" s="4"/>
      <c r="D3521" s="4" t="str">
        <f>VLOOKUP($J3521,ASBVs!$A$2:$D$411,4,FALSE)</f>
        <v>221487</v>
      </c>
      <c r="E3521" s="4"/>
      <c r="F3521" s="4" t="str">
        <f>VLOOKUP($J3521,ASBVs!$A$2:$H$411,8,FALSE)</f>
        <v>Twin</v>
      </c>
      <c r="G3521" s="29" t="str">
        <f>VLOOKUP($J3521,ASBVs!$A$2:$AF$411,32,FALSE)</f>
        <v xml:space="preserve"> </v>
      </c>
      <c r="H3521" s="30"/>
      <c r="I3521" s="5" t="s">
        <v>3100</v>
      </c>
      <c r="J3521" s="6">
        <v>392</v>
      </c>
    </row>
    <row r="3522" spans="2:10" ht="13.35" customHeight="1">
      <c r="B3522" s="7" t="s">
        <v>3101</v>
      </c>
      <c r="C3522" s="19" t="str">
        <f>VLOOKUP($J3521,ASBVs!$A$2:$F$411,6,FALSE)</f>
        <v>201741</v>
      </c>
      <c r="D3522" s="20"/>
      <c r="E3522" s="20"/>
      <c r="F3522" s="7" t="s">
        <v>3102</v>
      </c>
      <c r="G3522" s="21">
        <f>VLOOKUP($J3521,ASBVs!$A$2:$G$411,7,FALSE)</f>
        <v>44741</v>
      </c>
      <c r="H3522" s="21"/>
      <c r="I3522" s="21"/>
      <c r="J3522" s="22"/>
    </row>
    <row r="3523" spans="2:10" ht="13.35" customHeight="1">
      <c r="B3523" s="8" t="s">
        <v>0</v>
      </c>
      <c r="C3523" s="9" t="s">
        <v>6</v>
      </c>
      <c r="D3523" s="9" t="s">
        <v>2667</v>
      </c>
      <c r="E3523" s="9" t="s">
        <v>2</v>
      </c>
      <c r="F3523" s="9" t="s">
        <v>1</v>
      </c>
      <c r="G3523" s="8" t="s">
        <v>3</v>
      </c>
      <c r="H3523" s="8" t="s">
        <v>4</v>
      </c>
      <c r="I3523" s="8" t="s">
        <v>5</v>
      </c>
      <c r="J3523" s="8" t="s">
        <v>7</v>
      </c>
    </row>
    <row r="3524" spans="2:10" ht="13.35" customHeight="1">
      <c r="B3524" s="10" t="str">
        <f>VLOOKUP($J3521,ASBVs!$A$2:$AE$411,9,FALSE)</f>
        <v>0.67</v>
      </c>
      <c r="C3524" s="10" t="str">
        <f>VLOOKUP($J3521,ASBVs!$A$2:$AE$411,11,FALSE)</f>
        <v>10.07</v>
      </c>
      <c r="D3524" s="10" t="str">
        <f>VLOOKUP($J3521,ASBVs!$A$2:$AE$411,13,FALSE)</f>
        <v>14.64</v>
      </c>
      <c r="E3524" s="10" t="str">
        <f>VLOOKUP($J3521,ASBVs!$A$2:$AE$411,17,FALSE)</f>
        <v>-0.47</v>
      </c>
      <c r="F3524" s="10" t="str">
        <f>VLOOKUP($J3521,ASBVs!$A$2:$AE$411,15,FALSE)</f>
        <v>1.63</v>
      </c>
      <c r="G3524" s="10" t="str">
        <f>VLOOKUP($J3521,ASBVs!$A$2:$AE$411,19,FALSE)</f>
        <v>3.19</v>
      </c>
      <c r="H3524" s="10" t="str">
        <f>VLOOKUP($J3521,ASBVs!$A$2:$AE$411,21,FALSE)</f>
        <v>-0.25</v>
      </c>
      <c r="I3524" s="10" t="str">
        <f>VLOOKUP($J3521,ASBVs!$A$2:$AE$411,23,FALSE)</f>
        <v>0.46</v>
      </c>
      <c r="J3524" s="10" t="str">
        <f>VLOOKUP($J3521,ASBVs!$A$2:$AE$411,25,FALSE)</f>
        <v>1.92</v>
      </c>
    </row>
    <row r="3525" spans="2:10" ht="13.35" customHeight="1">
      <c r="B3525" s="10" t="str">
        <f>VLOOKUP($J3521,ASBVs!$A$2:$AB$411,10,FALSE)</f>
        <v>62</v>
      </c>
      <c r="C3525" s="10" t="str">
        <f>VLOOKUP($J3521,ASBVs!$A$2:$AB$411,12,FALSE)</f>
        <v>65</v>
      </c>
      <c r="D3525" s="10" t="str">
        <f>VLOOKUP($J3521,ASBVs!$A$2:$AB$411,14,FALSE)</f>
        <v>62</v>
      </c>
      <c r="E3525" s="10" t="str">
        <f>VLOOKUP($J3521,ASBVs!$A$2:$AB$411,18,FALSE)</f>
        <v>63</v>
      </c>
      <c r="F3525" s="10" t="str">
        <f>VLOOKUP($J3521,ASBVs!$A$2:$AB$411,16,FALSE)</f>
        <v>66</v>
      </c>
      <c r="G3525" s="10" t="str">
        <f>VLOOKUP($J3521,ASBVs!$A$2:$AB$411,20,FALSE)</f>
        <v>57</v>
      </c>
      <c r="H3525" s="10" t="str">
        <f>VLOOKUP($J3521,ASBVs!$A$2:$AB$411,22,FALSE)</f>
        <v>42</v>
      </c>
      <c r="I3525" s="10" t="str">
        <f>VLOOKUP($J3521,ASBVs!$A$2:$AB$411,24,FALSE)</f>
        <v>41</v>
      </c>
      <c r="J3525" s="10" t="str">
        <f>VLOOKUP($J3521,ASBVs!$A$2:$AB$411,26,FALSE)</f>
        <v>47</v>
      </c>
    </row>
    <row r="3526" spans="2:10" ht="13.35" customHeight="1">
      <c r="B3526" s="11" t="s">
        <v>3103</v>
      </c>
      <c r="C3526" s="11" t="s">
        <v>3091</v>
      </c>
      <c r="D3526" s="11" t="s">
        <v>3104</v>
      </c>
      <c r="E3526" s="23" t="s">
        <v>2623</v>
      </c>
      <c r="F3526" s="23"/>
      <c r="G3526" s="24" t="s">
        <v>3105</v>
      </c>
      <c r="H3526" s="25"/>
      <c r="I3526" s="23" t="s">
        <v>3106</v>
      </c>
      <c r="J3526" s="23"/>
    </row>
    <row r="3527" spans="2:10" ht="13.35" customHeight="1">
      <c r="B3527" s="10" t="str">
        <f>VLOOKUP($J3521,ASBVs!$A$2:$AE$411,29,FALSE)</f>
        <v>2</v>
      </c>
      <c r="C3527" s="10" t="str">
        <f>VLOOKUP($J3521,ASBVs!$A$2:$AE$411,30,FALSE)</f>
        <v>2</v>
      </c>
      <c r="D3527" s="10" t="str">
        <f>VLOOKUP($J3521,ASBVs!$A$2:$AE$411,31,FALSE)</f>
        <v>2</v>
      </c>
      <c r="E3527" s="26" t="str">
        <f>VLOOKUP($J3521,ASBVs!$A$2:$B$411,2,FALSE)</f>
        <v xml:space="preserve">Tradie </v>
      </c>
      <c r="F3527" s="26"/>
      <c r="G3527" s="27" t="str">
        <f>VLOOKUP($J3521,ASBVs!$A$2:$AB$411,27,FALSE)</f>
        <v>137.67</v>
      </c>
      <c r="H3527" s="25"/>
      <c r="I3527" s="27" t="str">
        <f>VLOOKUP($J3521,ASBVs!$A$2:$AB$411,28,FALSE)</f>
        <v>141.32</v>
      </c>
      <c r="J3527" s="25"/>
    </row>
    <row r="3528" spans="2:10" ht="13.35" customHeight="1">
      <c r="B3528" s="28" t="s">
        <v>3107</v>
      </c>
      <c r="C3528" s="28"/>
      <c r="D3528" s="28"/>
      <c r="E3528" s="28"/>
      <c r="F3528" s="28"/>
      <c r="G3528" s="28"/>
      <c r="H3528" s="28" t="s">
        <v>3108</v>
      </c>
      <c r="I3528" s="28"/>
      <c r="J3528" s="28"/>
    </row>
    <row r="3530" spans="2:10" ht="13.35" customHeight="1">
      <c r="B3530" s="3" t="s">
        <v>3099</v>
      </c>
      <c r="C3530" s="4"/>
      <c r="D3530" s="4" t="str">
        <f>VLOOKUP($J3530,ASBVs!$A$2:$D$411,4,FALSE)</f>
        <v>220905</v>
      </c>
      <c r="E3530" s="4"/>
      <c r="F3530" s="4" t="str">
        <f>VLOOKUP($J3530,ASBVs!$A$2:$H$411,8,FALSE)</f>
        <v>Single</v>
      </c>
      <c r="G3530" s="29" t="str">
        <f>VLOOKUP($J3530,ASBVs!$A$2:$AF$411,32,FALSE)</f>
        <v>«««««</v>
      </c>
      <c r="H3530" s="30"/>
      <c r="I3530" s="5" t="s">
        <v>3100</v>
      </c>
      <c r="J3530" s="6">
        <v>393</v>
      </c>
    </row>
    <row r="3531" spans="2:10" ht="13.35" customHeight="1">
      <c r="B3531" s="7" t="s">
        <v>3101</v>
      </c>
      <c r="C3531" s="19" t="str">
        <f>VLOOKUP($J3530,ASBVs!$A$2:$F$411,6,FALSE)</f>
        <v>210890</v>
      </c>
      <c r="D3531" s="20"/>
      <c r="E3531" s="20"/>
      <c r="F3531" s="7" t="s">
        <v>3102</v>
      </c>
      <c r="G3531" s="21">
        <f>VLOOKUP($J3530,ASBVs!$A$2:$G$411,7,FALSE)</f>
        <v>44689</v>
      </c>
      <c r="H3531" s="21"/>
      <c r="I3531" s="21"/>
      <c r="J3531" s="22"/>
    </row>
    <row r="3532" spans="2:10" ht="13.35" customHeight="1">
      <c r="B3532" s="8" t="s">
        <v>0</v>
      </c>
      <c r="C3532" s="9" t="s">
        <v>6</v>
      </c>
      <c r="D3532" s="9" t="s">
        <v>2667</v>
      </c>
      <c r="E3532" s="9" t="s">
        <v>2</v>
      </c>
      <c r="F3532" s="9" t="s">
        <v>1</v>
      </c>
      <c r="G3532" s="8" t="s">
        <v>3</v>
      </c>
      <c r="H3532" s="8" t="s">
        <v>4</v>
      </c>
      <c r="I3532" s="8" t="s">
        <v>5</v>
      </c>
      <c r="J3532" s="8" t="s">
        <v>7</v>
      </c>
    </row>
    <row r="3533" spans="2:10" ht="13.35" customHeight="1">
      <c r="B3533" s="10" t="str">
        <f>VLOOKUP($J3530,ASBVs!$A$2:$AE$411,9,FALSE)</f>
        <v>0.46</v>
      </c>
      <c r="C3533" s="10" t="str">
        <f>VLOOKUP($J3530,ASBVs!$A$2:$AE$411,11,FALSE)</f>
        <v>7.55</v>
      </c>
      <c r="D3533" s="10" t="str">
        <f>VLOOKUP($J3530,ASBVs!$A$2:$AE$411,13,FALSE)</f>
        <v>10.82</v>
      </c>
      <c r="E3533" s="10" t="str">
        <f>VLOOKUP($J3530,ASBVs!$A$2:$AE$411,17,FALSE)</f>
        <v>0.22</v>
      </c>
      <c r="F3533" s="10" t="str">
        <f>VLOOKUP($J3530,ASBVs!$A$2:$AE$411,15,FALSE)</f>
        <v>2.78</v>
      </c>
      <c r="G3533" s="10" t="str">
        <f>VLOOKUP($J3530,ASBVs!$A$2:$AE$411,19,FALSE)</f>
        <v>2.13</v>
      </c>
      <c r="H3533" s="10" t="str">
        <f>VLOOKUP($J3530,ASBVs!$A$2:$AE$411,21,FALSE)</f>
        <v>-0.20</v>
      </c>
      <c r="I3533" s="10" t="str">
        <f>VLOOKUP($J3530,ASBVs!$A$2:$AE$411,23,FALSE)</f>
        <v>0.86</v>
      </c>
      <c r="J3533" s="10" t="str">
        <f>VLOOKUP($J3530,ASBVs!$A$2:$AE$411,25,FALSE)</f>
        <v>1.87</v>
      </c>
    </row>
    <row r="3534" spans="2:10" ht="13.35" customHeight="1">
      <c r="B3534" s="10" t="str">
        <f>VLOOKUP($J3530,ASBVs!$A$2:$AB$411,10,FALSE)</f>
        <v>63</v>
      </c>
      <c r="C3534" s="10" t="str">
        <f>VLOOKUP($J3530,ASBVs!$A$2:$AB$411,12,FALSE)</f>
        <v>66</v>
      </c>
      <c r="D3534" s="10" t="str">
        <f>VLOOKUP($J3530,ASBVs!$A$2:$AB$411,14,FALSE)</f>
        <v>64</v>
      </c>
      <c r="E3534" s="10" t="str">
        <f>VLOOKUP($J3530,ASBVs!$A$2:$AB$411,18,FALSE)</f>
        <v>65</v>
      </c>
      <c r="F3534" s="10" t="str">
        <f>VLOOKUP($J3530,ASBVs!$A$2:$AB$411,16,FALSE)</f>
        <v>67</v>
      </c>
      <c r="G3534" s="10" t="str">
        <f>VLOOKUP($J3530,ASBVs!$A$2:$AB$411,20,FALSE)</f>
        <v>56</v>
      </c>
      <c r="H3534" s="10" t="str">
        <f>VLOOKUP($J3530,ASBVs!$A$2:$AB$411,22,FALSE)</f>
        <v>52</v>
      </c>
      <c r="I3534" s="10" t="str">
        <f>VLOOKUP($J3530,ASBVs!$A$2:$AB$411,24,FALSE)</f>
        <v>50</v>
      </c>
      <c r="J3534" s="10" t="str">
        <f>VLOOKUP($J3530,ASBVs!$A$2:$AB$411,26,FALSE)</f>
        <v>53</v>
      </c>
    </row>
    <row r="3535" spans="2:10" ht="13.35" customHeight="1">
      <c r="B3535" s="11" t="s">
        <v>3103</v>
      </c>
      <c r="C3535" s="11" t="s">
        <v>3091</v>
      </c>
      <c r="D3535" s="11" t="s">
        <v>3104</v>
      </c>
      <c r="E3535" s="23" t="s">
        <v>2623</v>
      </c>
      <c r="F3535" s="23"/>
      <c r="G3535" s="24" t="s">
        <v>3105</v>
      </c>
      <c r="H3535" s="25"/>
      <c r="I3535" s="23" t="s">
        <v>3106</v>
      </c>
      <c r="J3535" s="23"/>
    </row>
    <row r="3536" spans="2:10" ht="13.35" customHeight="1">
      <c r="B3536" s="10" t="str">
        <f>VLOOKUP($J3530,ASBVs!$A$2:$AE$411,29,FALSE)</f>
        <v>2</v>
      </c>
      <c r="C3536" s="10" t="str">
        <f>VLOOKUP($J3530,ASBVs!$A$2:$AE$411,30,FALSE)</f>
        <v>1</v>
      </c>
      <c r="D3536" s="10" t="str">
        <f>VLOOKUP($J3530,ASBVs!$A$2:$AE$411,31,FALSE)</f>
        <v>2</v>
      </c>
      <c r="E3536" s="26" t="str">
        <f>VLOOKUP($J3530,ASBVs!$A$2:$B$411,2,FALSE)</f>
        <v xml:space="preserve">Tradie </v>
      </c>
      <c r="F3536" s="26"/>
      <c r="G3536" s="27" t="str">
        <f>VLOOKUP($J3530,ASBVs!$A$2:$AB$411,27,FALSE)</f>
        <v>131.09</v>
      </c>
      <c r="H3536" s="25"/>
      <c r="I3536" s="27" t="str">
        <f>VLOOKUP($J3530,ASBVs!$A$2:$AB$411,28,FALSE)</f>
        <v>134.06</v>
      </c>
      <c r="J3536" s="25"/>
    </row>
    <row r="3537" spans="2:10" ht="13.35" customHeight="1">
      <c r="B3537" s="28" t="s">
        <v>3107</v>
      </c>
      <c r="C3537" s="28"/>
      <c r="D3537" s="28"/>
      <c r="E3537" s="28"/>
      <c r="F3537" s="28"/>
      <c r="G3537" s="28"/>
      <c r="H3537" s="28" t="s">
        <v>3108</v>
      </c>
      <c r="I3537" s="28"/>
      <c r="J3537" s="28"/>
    </row>
    <row r="3539" spans="2:10" ht="13.35" customHeight="1">
      <c r="B3539" s="3" t="s">
        <v>3099</v>
      </c>
      <c r="C3539" s="4"/>
      <c r="D3539" s="4" t="str">
        <f>VLOOKUP($J3539,ASBVs!$A$2:$D$411,4,FALSE)</f>
        <v>221483</v>
      </c>
      <c r="E3539" s="4"/>
      <c r="F3539" s="4" t="str">
        <f>VLOOKUP($J3539,ASBVs!$A$2:$H$411,8,FALSE)</f>
        <v>Twin</v>
      </c>
      <c r="G3539" s="29"/>
      <c r="H3539" s="30"/>
      <c r="I3539" s="5" t="s">
        <v>3100</v>
      </c>
      <c r="J3539" s="6">
        <v>394</v>
      </c>
    </row>
    <row r="3540" spans="2:10" ht="13.35" customHeight="1">
      <c r="B3540" s="7" t="s">
        <v>3101</v>
      </c>
      <c r="C3540" s="19" t="str">
        <f>VLOOKUP($J3539,ASBVs!$A$2:$F$411,6,FALSE)</f>
        <v>211273</v>
      </c>
      <c r="D3540" s="20"/>
      <c r="E3540" s="20"/>
      <c r="F3540" s="7" t="s">
        <v>3102</v>
      </c>
      <c r="G3540" s="21">
        <f>VLOOKUP($J3539,ASBVs!$A$2:$G$411,7,FALSE)</f>
        <v>44740</v>
      </c>
      <c r="H3540" s="21"/>
      <c r="I3540" s="21"/>
      <c r="J3540" s="22"/>
    </row>
    <row r="3541" spans="2:10" ht="13.35" customHeight="1">
      <c r="B3541" s="8" t="s">
        <v>0</v>
      </c>
      <c r="C3541" s="9" t="s">
        <v>6</v>
      </c>
      <c r="D3541" s="9" t="s">
        <v>2667</v>
      </c>
      <c r="E3541" s="9" t="s">
        <v>2</v>
      </c>
      <c r="F3541" s="9" t="s">
        <v>1</v>
      </c>
      <c r="G3541" s="8" t="s">
        <v>3</v>
      </c>
      <c r="H3541" s="8" t="s">
        <v>4</v>
      </c>
      <c r="I3541" s="8" t="s">
        <v>5</v>
      </c>
      <c r="J3541" s="8" t="s">
        <v>7</v>
      </c>
    </row>
    <row r="3542" spans="2:10" ht="13.35" customHeight="1">
      <c r="B3542" s="10" t="str">
        <f>VLOOKUP($J3539,ASBVs!$A$2:$AE$411,9,FALSE)</f>
        <v>0.37</v>
      </c>
      <c r="C3542" s="10" t="str">
        <f>VLOOKUP($J3539,ASBVs!$A$2:$AE$411,11,FALSE)</f>
        <v>10.33</v>
      </c>
      <c r="D3542" s="10" t="str">
        <f>VLOOKUP($J3539,ASBVs!$A$2:$AE$411,13,FALSE)</f>
        <v>15.31</v>
      </c>
      <c r="E3542" s="10" t="str">
        <f>VLOOKUP($J3539,ASBVs!$A$2:$AE$411,17,FALSE)</f>
        <v>0.26</v>
      </c>
      <c r="F3542" s="10" t="str">
        <f>VLOOKUP($J3539,ASBVs!$A$2:$AE$411,15,FALSE)</f>
        <v>2.53</v>
      </c>
      <c r="G3542" s="10" t="str">
        <f>VLOOKUP($J3539,ASBVs!$A$2:$AE$411,19,FALSE)</f>
        <v>3.08</v>
      </c>
      <c r="H3542" s="10" t="str">
        <f>VLOOKUP($J3539,ASBVs!$A$2:$AE$411,21,FALSE)</f>
        <v>-0.62</v>
      </c>
      <c r="I3542" s="10" t="str">
        <f>VLOOKUP($J3539,ASBVs!$A$2:$AE$411,23,FALSE)</f>
        <v>3.68</v>
      </c>
      <c r="J3542" s="10" t="str">
        <f>VLOOKUP($J3539,ASBVs!$A$2:$AE$411,25,FALSE)</f>
        <v>2.71</v>
      </c>
    </row>
    <row r="3543" spans="2:10" ht="13.35" customHeight="1">
      <c r="B3543" s="10" t="str">
        <f>VLOOKUP($J3539,ASBVs!$A$2:$AB$411,10,FALSE)</f>
        <v>57</v>
      </c>
      <c r="C3543" s="10" t="str">
        <f>VLOOKUP($J3539,ASBVs!$A$2:$AB$411,12,FALSE)</f>
        <v>60</v>
      </c>
      <c r="D3543" s="10" t="str">
        <f>VLOOKUP($J3539,ASBVs!$A$2:$AB$411,14,FALSE)</f>
        <v>57</v>
      </c>
      <c r="E3543" s="10" t="str">
        <f>VLOOKUP($J3539,ASBVs!$A$2:$AB$411,18,FALSE)</f>
        <v>60</v>
      </c>
      <c r="F3543" s="10" t="str">
        <f>VLOOKUP($J3539,ASBVs!$A$2:$AB$411,16,FALSE)</f>
        <v>62</v>
      </c>
      <c r="G3543" s="10" t="str">
        <f>VLOOKUP($J3539,ASBVs!$A$2:$AB$411,20,FALSE)</f>
        <v>53</v>
      </c>
      <c r="H3543" s="10" t="str">
        <f>VLOOKUP($J3539,ASBVs!$A$2:$AB$411,22,FALSE)</f>
        <v>44</v>
      </c>
      <c r="I3543" s="10" t="str">
        <f>VLOOKUP($J3539,ASBVs!$A$2:$AB$411,24,FALSE)</f>
        <v>44</v>
      </c>
      <c r="J3543" s="10" t="str">
        <f>VLOOKUP($J3539,ASBVs!$A$2:$AB$411,26,FALSE)</f>
        <v>47</v>
      </c>
    </row>
    <row r="3544" spans="2:10" ht="13.35" customHeight="1">
      <c r="B3544" s="11" t="s">
        <v>3103</v>
      </c>
      <c r="C3544" s="11" t="s">
        <v>3091</v>
      </c>
      <c r="D3544" s="11" t="s">
        <v>3104</v>
      </c>
      <c r="E3544" s="23" t="s">
        <v>2623</v>
      </c>
      <c r="F3544" s="23"/>
      <c r="G3544" s="24" t="s">
        <v>3105</v>
      </c>
      <c r="H3544" s="25"/>
      <c r="I3544" s="23" t="s">
        <v>3106</v>
      </c>
      <c r="J3544" s="23"/>
    </row>
    <row r="3545" spans="2:10" ht="13.35" customHeight="1">
      <c r="B3545" s="10" t="str">
        <f>VLOOKUP($J3539,ASBVs!$A$2:$AE$411,29,FALSE)</f>
        <v>3</v>
      </c>
      <c r="C3545" s="10" t="str">
        <f>VLOOKUP($J3539,ASBVs!$A$2:$AE$411,30,FALSE)</f>
        <v>3</v>
      </c>
      <c r="D3545" s="10" t="str">
        <f>VLOOKUP($J3539,ASBVs!$A$2:$AE$411,31,FALSE)</f>
        <v>2</v>
      </c>
      <c r="E3545" s="26" t="str">
        <f>VLOOKUP($J3539,ASBVs!$A$2:$B$411,2,FALSE)</f>
        <v xml:space="preserve">Tradie </v>
      </c>
      <c r="F3545" s="26"/>
      <c r="G3545" s="27" t="str">
        <f>VLOOKUP($J3539,ASBVs!$A$2:$AB$411,27,FALSE)</f>
        <v>136.33</v>
      </c>
      <c r="H3545" s="25"/>
      <c r="I3545" s="27" t="str">
        <f>VLOOKUP($J3539,ASBVs!$A$2:$AB$411,28,FALSE)</f>
        <v>144.20</v>
      </c>
      <c r="J3545" s="25"/>
    </row>
    <row r="3546" spans="2:10" ht="13.35" customHeight="1">
      <c r="B3546" s="28" t="s">
        <v>3107</v>
      </c>
      <c r="C3546" s="28"/>
      <c r="D3546" s="28"/>
      <c r="E3546" s="28"/>
      <c r="F3546" s="28"/>
      <c r="G3546" s="28"/>
      <c r="H3546" s="28" t="s">
        <v>3108</v>
      </c>
      <c r="I3546" s="28"/>
      <c r="J3546" s="28"/>
    </row>
    <row r="3548" spans="2:10" ht="13.35" customHeight="1">
      <c r="B3548" s="3" t="s">
        <v>3099</v>
      </c>
      <c r="C3548" s="4"/>
      <c r="D3548" s="4" t="str">
        <f>VLOOKUP($J3548,ASBVs!$A$2:$D$411,4,FALSE)</f>
        <v>221063</v>
      </c>
      <c r="E3548" s="4"/>
      <c r="F3548" s="4" t="str">
        <f>VLOOKUP($J3548,ASBVs!$A$2:$H$411,8,FALSE)</f>
        <v>Twin</v>
      </c>
      <c r="G3548" s="29" t="str">
        <f>VLOOKUP($J3548,ASBVs!$A$2:$AF$411,32,FALSE)</f>
        <v xml:space="preserve"> </v>
      </c>
      <c r="H3548" s="30"/>
      <c r="I3548" s="5" t="s">
        <v>3100</v>
      </c>
      <c r="J3548" s="6">
        <v>395</v>
      </c>
    </row>
    <row r="3549" spans="2:10" ht="13.35" customHeight="1">
      <c r="B3549" s="7" t="s">
        <v>3101</v>
      </c>
      <c r="C3549" s="19" t="str">
        <f>VLOOKUP($J3548,ASBVs!$A$2:$F$411,6,FALSE)</f>
        <v>201704</v>
      </c>
      <c r="D3549" s="20"/>
      <c r="E3549" s="20"/>
      <c r="F3549" s="7" t="s">
        <v>3102</v>
      </c>
      <c r="G3549" s="21">
        <f>VLOOKUP($J3548,ASBVs!$A$2:$G$411,7,FALSE)</f>
        <v>44704</v>
      </c>
      <c r="H3549" s="21"/>
      <c r="I3549" s="21"/>
      <c r="J3549" s="22"/>
    </row>
    <row r="3550" spans="2:10" ht="13.35" customHeight="1">
      <c r="B3550" s="8" t="s">
        <v>0</v>
      </c>
      <c r="C3550" s="9" t="s">
        <v>6</v>
      </c>
      <c r="D3550" s="9" t="s">
        <v>2667</v>
      </c>
      <c r="E3550" s="9" t="s">
        <v>2</v>
      </c>
      <c r="F3550" s="9" t="s">
        <v>1</v>
      </c>
      <c r="G3550" s="8" t="s">
        <v>3</v>
      </c>
      <c r="H3550" s="8" t="s">
        <v>4</v>
      </c>
      <c r="I3550" s="8" t="s">
        <v>5</v>
      </c>
      <c r="J3550" s="8" t="s">
        <v>7</v>
      </c>
    </row>
    <row r="3551" spans="2:10" ht="13.35" customHeight="1">
      <c r="B3551" s="10" t="str">
        <f>VLOOKUP($J3548,ASBVs!$A$2:$AE$411,9,FALSE)</f>
        <v>0.39</v>
      </c>
      <c r="C3551" s="10" t="str">
        <f>VLOOKUP($J3548,ASBVs!$A$2:$AE$411,11,FALSE)</f>
        <v>8.44</v>
      </c>
      <c r="D3551" s="10" t="str">
        <f>VLOOKUP($J3548,ASBVs!$A$2:$AE$411,13,FALSE)</f>
        <v>12.96</v>
      </c>
      <c r="E3551" s="10" t="str">
        <f>VLOOKUP($J3548,ASBVs!$A$2:$AE$411,17,FALSE)</f>
        <v>-0.52</v>
      </c>
      <c r="F3551" s="10" t="str">
        <f>VLOOKUP($J3548,ASBVs!$A$2:$AE$411,15,FALSE)</f>
        <v>2.86</v>
      </c>
      <c r="G3551" s="10" t="str">
        <f>VLOOKUP($J3548,ASBVs!$A$2:$AE$411,19,FALSE)</f>
        <v>3.43</v>
      </c>
      <c r="H3551" s="10" t="str">
        <f>VLOOKUP($J3548,ASBVs!$A$2:$AE$411,21,FALSE)</f>
        <v>-0.32</v>
      </c>
      <c r="I3551" s="10" t="str">
        <f>VLOOKUP($J3548,ASBVs!$A$2:$AE$411,23,FALSE)</f>
        <v>0.86</v>
      </c>
      <c r="J3551" s="10" t="str">
        <f>VLOOKUP($J3548,ASBVs!$A$2:$AE$411,25,FALSE)</f>
        <v>2.24</v>
      </c>
    </row>
    <row r="3552" spans="2:10" ht="13.35" customHeight="1">
      <c r="B3552" s="10" t="str">
        <f>VLOOKUP($J3548,ASBVs!$A$2:$AB$411,10,FALSE)</f>
        <v>63</v>
      </c>
      <c r="C3552" s="10" t="str">
        <f>VLOOKUP($J3548,ASBVs!$A$2:$AB$411,12,FALSE)</f>
        <v>65</v>
      </c>
      <c r="D3552" s="10" t="str">
        <f>VLOOKUP($J3548,ASBVs!$A$2:$AB$411,14,FALSE)</f>
        <v>63</v>
      </c>
      <c r="E3552" s="10" t="str">
        <f>VLOOKUP($J3548,ASBVs!$A$2:$AB$411,18,FALSE)</f>
        <v>64</v>
      </c>
      <c r="F3552" s="10" t="str">
        <f>VLOOKUP($J3548,ASBVs!$A$2:$AB$411,16,FALSE)</f>
        <v>66</v>
      </c>
      <c r="G3552" s="10" t="str">
        <f>VLOOKUP($J3548,ASBVs!$A$2:$AB$411,20,FALSE)</f>
        <v>57</v>
      </c>
      <c r="H3552" s="10" t="str">
        <f>VLOOKUP($J3548,ASBVs!$A$2:$AB$411,22,FALSE)</f>
        <v>44</v>
      </c>
      <c r="I3552" s="10" t="str">
        <f>VLOOKUP($J3548,ASBVs!$A$2:$AB$411,24,FALSE)</f>
        <v>43</v>
      </c>
      <c r="J3552" s="10" t="str">
        <f>VLOOKUP($J3548,ASBVs!$A$2:$AB$411,26,FALSE)</f>
        <v>49</v>
      </c>
    </row>
    <row r="3553" spans="2:10" ht="13.35" customHeight="1">
      <c r="B3553" s="11" t="s">
        <v>3103</v>
      </c>
      <c r="C3553" s="11" t="s">
        <v>3091</v>
      </c>
      <c r="D3553" s="11" t="s">
        <v>3104</v>
      </c>
      <c r="E3553" s="23" t="s">
        <v>2623</v>
      </c>
      <c r="F3553" s="23"/>
      <c r="G3553" s="24" t="s">
        <v>3105</v>
      </c>
      <c r="H3553" s="25"/>
      <c r="I3553" s="23" t="s">
        <v>3106</v>
      </c>
      <c r="J3553" s="23"/>
    </row>
    <row r="3554" spans="2:10" ht="13.35" customHeight="1">
      <c r="B3554" s="10" t="str">
        <f>VLOOKUP($J3548,ASBVs!$A$2:$AE$411,29,FALSE)</f>
        <v>2</v>
      </c>
      <c r="C3554" s="10" t="str">
        <f>VLOOKUP($J3548,ASBVs!$A$2:$AE$411,30,FALSE)</f>
        <v>1</v>
      </c>
      <c r="D3554" s="10" t="str">
        <f>VLOOKUP($J3548,ASBVs!$A$2:$AE$411,31,FALSE)</f>
        <v>1</v>
      </c>
      <c r="E3554" s="26" t="str">
        <f>VLOOKUP($J3548,ASBVs!$A$2:$B$411,2,FALSE)</f>
        <v xml:space="preserve">Tradie </v>
      </c>
      <c r="F3554" s="26"/>
      <c r="G3554" s="27" t="str">
        <f>VLOOKUP($J3548,ASBVs!$A$2:$AB$411,27,FALSE)</f>
        <v>140.64</v>
      </c>
      <c r="H3554" s="25"/>
      <c r="I3554" s="27" t="str">
        <f>VLOOKUP($J3548,ASBVs!$A$2:$AB$411,28,FALSE)</f>
        <v>144.96</v>
      </c>
      <c r="J3554" s="25"/>
    </row>
    <row r="3555" spans="2:10" ht="13.35" customHeight="1">
      <c r="B3555" s="28" t="s">
        <v>3107</v>
      </c>
      <c r="C3555" s="28"/>
      <c r="D3555" s="28"/>
      <c r="E3555" s="28"/>
      <c r="F3555" s="28"/>
      <c r="G3555" s="28"/>
      <c r="H3555" s="28" t="s">
        <v>3108</v>
      </c>
      <c r="I3555" s="28"/>
      <c r="J3555" s="28"/>
    </row>
    <row r="3557" spans="2:10" ht="13.35" customHeight="1">
      <c r="B3557" s="3" t="s">
        <v>3099</v>
      </c>
      <c r="C3557" s="4"/>
      <c r="D3557" s="4" t="str">
        <f>VLOOKUP($J3557,ASBVs!$A$2:$D$411,4,FALSE)</f>
        <v>220550</v>
      </c>
      <c r="E3557" s="4"/>
      <c r="F3557" s="4" t="str">
        <f>VLOOKUP($J3557,ASBVs!$A$2:$H$411,8,FALSE)</f>
        <v>Twin</v>
      </c>
      <c r="G3557" s="29" t="str">
        <f>VLOOKUP($J3557,ASBVs!$A$2:$AF$411,32,FALSE)</f>
        <v>«««««</v>
      </c>
      <c r="H3557" s="30"/>
      <c r="I3557" s="5" t="s">
        <v>3100</v>
      </c>
      <c r="J3557" s="6">
        <v>396</v>
      </c>
    </row>
    <row r="3558" spans="2:10" ht="13.35" customHeight="1">
      <c r="B3558" s="7" t="s">
        <v>3101</v>
      </c>
      <c r="C3558" s="19" t="str">
        <f>VLOOKUP($J3557,ASBVs!$A$2:$F$411,6,FALSE)</f>
        <v>210751</v>
      </c>
      <c r="D3558" s="20"/>
      <c r="E3558" s="20"/>
      <c r="F3558" s="7" t="s">
        <v>3102</v>
      </c>
      <c r="G3558" s="21">
        <f>VLOOKUP($J3557,ASBVs!$A$2:$G$411,7,FALSE)</f>
        <v>44683</v>
      </c>
      <c r="H3558" s="21"/>
      <c r="I3558" s="21"/>
      <c r="J3558" s="22"/>
    </row>
    <row r="3559" spans="2:10" ht="13.35" customHeight="1">
      <c r="B3559" s="8" t="s">
        <v>0</v>
      </c>
      <c r="C3559" s="9" t="s">
        <v>6</v>
      </c>
      <c r="D3559" s="9" t="s">
        <v>2667</v>
      </c>
      <c r="E3559" s="9" t="s">
        <v>2</v>
      </c>
      <c r="F3559" s="9" t="s">
        <v>1</v>
      </c>
      <c r="G3559" s="8" t="s">
        <v>3</v>
      </c>
      <c r="H3559" s="8" t="s">
        <v>4</v>
      </c>
      <c r="I3559" s="8" t="s">
        <v>5</v>
      </c>
      <c r="J3559" s="8" t="s">
        <v>7</v>
      </c>
    </row>
    <row r="3560" spans="2:10" ht="13.35" customHeight="1">
      <c r="B3560" s="10" t="str">
        <f>VLOOKUP($J3557,ASBVs!$A$2:$AE$411,9,FALSE)</f>
        <v>0.48</v>
      </c>
      <c r="C3560" s="10" t="str">
        <f>VLOOKUP($J3557,ASBVs!$A$2:$AE$411,11,FALSE)</f>
        <v>10.53</v>
      </c>
      <c r="D3560" s="10" t="str">
        <f>VLOOKUP($J3557,ASBVs!$A$2:$AE$411,13,FALSE)</f>
        <v>14.82</v>
      </c>
      <c r="E3560" s="10" t="str">
        <f>VLOOKUP($J3557,ASBVs!$A$2:$AE$411,17,FALSE)</f>
        <v>0.27</v>
      </c>
      <c r="F3560" s="10" t="str">
        <f>VLOOKUP($J3557,ASBVs!$A$2:$AE$411,15,FALSE)</f>
        <v>3.35</v>
      </c>
      <c r="G3560" s="10" t="str">
        <f>VLOOKUP($J3557,ASBVs!$A$2:$AE$411,19,FALSE)</f>
        <v>3.17</v>
      </c>
      <c r="H3560" s="10" t="str">
        <f>VLOOKUP($J3557,ASBVs!$A$2:$AE$411,21,FALSE)</f>
        <v>-0.02</v>
      </c>
      <c r="I3560" s="10" t="str">
        <f>VLOOKUP($J3557,ASBVs!$A$2:$AE$411,23,FALSE)</f>
        <v>2.38</v>
      </c>
      <c r="J3560" s="10" t="str">
        <f>VLOOKUP($J3557,ASBVs!$A$2:$AE$411,25,FALSE)</f>
        <v>2.80</v>
      </c>
    </row>
    <row r="3561" spans="2:10" ht="13.35" customHeight="1">
      <c r="B3561" s="10" t="str">
        <f>VLOOKUP($J3557,ASBVs!$A$2:$AB$411,10,FALSE)</f>
        <v>59</v>
      </c>
      <c r="C3561" s="10" t="str">
        <f>VLOOKUP($J3557,ASBVs!$A$2:$AB$411,12,FALSE)</f>
        <v>64</v>
      </c>
      <c r="D3561" s="10" t="str">
        <f>VLOOKUP($J3557,ASBVs!$A$2:$AB$411,14,FALSE)</f>
        <v>65</v>
      </c>
      <c r="E3561" s="10" t="str">
        <f>VLOOKUP($J3557,ASBVs!$A$2:$AB$411,18,FALSE)</f>
        <v>65</v>
      </c>
      <c r="F3561" s="10" t="str">
        <f>VLOOKUP($J3557,ASBVs!$A$2:$AB$411,16,FALSE)</f>
        <v>67</v>
      </c>
      <c r="G3561" s="10" t="str">
        <f>VLOOKUP($J3557,ASBVs!$A$2:$AB$411,20,FALSE)</f>
        <v>55</v>
      </c>
      <c r="H3561" s="10" t="str">
        <f>VLOOKUP($J3557,ASBVs!$A$2:$AB$411,22,FALSE)</f>
        <v>48</v>
      </c>
      <c r="I3561" s="10" t="str">
        <f>VLOOKUP($J3557,ASBVs!$A$2:$AB$411,24,FALSE)</f>
        <v>47</v>
      </c>
      <c r="J3561" s="10" t="str">
        <f>VLOOKUP($J3557,ASBVs!$A$2:$AB$411,26,FALSE)</f>
        <v>52</v>
      </c>
    </row>
    <row r="3562" spans="2:10" ht="13.35" customHeight="1">
      <c r="B3562" s="11" t="s">
        <v>3103</v>
      </c>
      <c r="C3562" s="11" t="s">
        <v>3091</v>
      </c>
      <c r="D3562" s="11" t="s">
        <v>3104</v>
      </c>
      <c r="E3562" s="23" t="s">
        <v>2623</v>
      </c>
      <c r="F3562" s="23"/>
      <c r="G3562" s="24" t="s">
        <v>3105</v>
      </c>
      <c r="H3562" s="25"/>
      <c r="I3562" s="23" t="s">
        <v>3106</v>
      </c>
      <c r="J3562" s="23"/>
    </row>
    <row r="3563" spans="2:10" ht="13.35" customHeight="1">
      <c r="B3563" s="10" t="str">
        <f>VLOOKUP($J3557,ASBVs!$A$2:$AE$411,29,FALSE)</f>
        <v>2</v>
      </c>
      <c r="C3563" s="10" t="str">
        <f>VLOOKUP($J3557,ASBVs!$A$2:$AE$411,30,FALSE)</f>
        <v>2</v>
      </c>
      <c r="D3563" s="10" t="str">
        <f>VLOOKUP($J3557,ASBVs!$A$2:$AE$411,31,FALSE)</f>
        <v>2</v>
      </c>
      <c r="E3563" s="26" t="str">
        <f>VLOOKUP($J3557,ASBVs!$A$2:$B$411,2,FALSE)</f>
        <v xml:space="preserve">Tradie </v>
      </c>
      <c r="F3563" s="26"/>
      <c r="G3563" s="27" t="str">
        <f>VLOOKUP($J3557,ASBVs!$A$2:$AB$411,27,FALSE)</f>
        <v>144.37</v>
      </c>
      <c r="H3563" s="25"/>
      <c r="I3563" s="27" t="str">
        <f>VLOOKUP($J3557,ASBVs!$A$2:$AB$411,28,FALSE)</f>
        <v>145.50</v>
      </c>
      <c r="J3563" s="25"/>
    </row>
    <row r="3564" spans="2:10" ht="13.35" customHeight="1">
      <c r="B3564" s="28" t="s">
        <v>3107</v>
      </c>
      <c r="C3564" s="28"/>
      <c r="D3564" s="28"/>
      <c r="E3564" s="28"/>
      <c r="F3564" s="28"/>
      <c r="G3564" s="28"/>
      <c r="H3564" s="28" t="s">
        <v>3108</v>
      </c>
      <c r="I3564" s="28"/>
      <c r="J3564" s="28"/>
    </row>
    <row r="3566" spans="2:10" ht="13.35" customHeight="1">
      <c r="B3566" s="3" t="s">
        <v>3099</v>
      </c>
      <c r="C3566" s="4"/>
      <c r="D3566" s="4" t="str">
        <f>VLOOKUP($J3566,ASBVs!$A$2:$D$411,4,FALSE)</f>
        <v>220137</v>
      </c>
      <c r="E3566" s="4"/>
      <c r="F3566" s="4" t="str">
        <f>VLOOKUP($J3566,ASBVs!$A$2:$H$411,8,FALSE)</f>
        <v>Twin</v>
      </c>
      <c r="G3566" s="29" t="str">
        <f>VLOOKUP($J3566,ASBVs!$A$2:$AF$411,32,FALSE)</f>
        <v>«««««</v>
      </c>
      <c r="H3566" s="30"/>
      <c r="I3566" s="5" t="s">
        <v>3100</v>
      </c>
      <c r="J3566" s="6">
        <v>397</v>
      </c>
    </row>
    <row r="3567" spans="2:10" ht="13.35" customHeight="1">
      <c r="B3567" s="7" t="s">
        <v>3101</v>
      </c>
      <c r="C3567" s="19" t="str">
        <f>VLOOKUP($J3566,ASBVs!$A$2:$F$411,6,FALSE)</f>
        <v>210715</v>
      </c>
      <c r="D3567" s="20"/>
      <c r="E3567" s="20"/>
      <c r="F3567" s="7" t="s">
        <v>3102</v>
      </c>
      <c r="G3567" s="21">
        <f>VLOOKUP($J3566,ASBVs!$A$2:$G$411,7,FALSE)</f>
        <v>44678</v>
      </c>
      <c r="H3567" s="21"/>
      <c r="I3567" s="21"/>
      <c r="J3567" s="22"/>
    </row>
    <row r="3568" spans="2:10" ht="13.35" customHeight="1">
      <c r="B3568" s="8" t="s">
        <v>0</v>
      </c>
      <c r="C3568" s="9" t="s">
        <v>6</v>
      </c>
      <c r="D3568" s="9" t="s">
        <v>2667</v>
      </c>
      <c r="E3568" s="9" t="s">
        <v>2</v>
      </c>
      <c r="F3568" s="9" t="s">
        <v>1</v>
      </c>
      <c r="G3568" s="8" t="s">
        <v>3</v>
      </c>
      <c r="H3568" s="8" t="s">
        <v>4</v>
      </c>
      <c r="I3568" s="8" t="s">
        <v>5</v>
      </c>
      <c r="J3568" s="8" t="s">
        <v>7</v>
      </c>
    </row>
    <row r="3569" spans="2:10" ht="13.35" customHeight="1">
      <c r="B3569" s="10" t="str">
        <f>VLOOKUP($J3566,ASBVs!$A$2:$AE$411,9,FALSE)</f>
        <v>0.64</v>
      </c>
      <c r="C3569" s="10" t="str">
        <f>VLOOKUP($J3566,ASBVs!$A$2:$AE$411,11,FALSE)</f>
        <v>8.85</v>
      </c>
      <c r="D3569" s="10" t="str">
        <f>VLOOKUP($J3566,ASBVs!$A$2:$AE$411,13,FALSE)</f>
        <v>12.38</v>
      </c>
      <c r="E3569" s="10" t="str">
        <f>VLOOKUP($J3566,ASBVs!$A$2:$AE$411,17,FALSE)</f>
        <v>0.83</v>
      </c>
      <c r="F3569" s="10" t="str">
        <f>VLOOKUP($J3566,ASBVs!$A$2:$AE$411,15,FALSE)</f>
        <v>3.86</v>
      </c>
      <c r="G3569" s="10" t="str">
        <f>VLOOKUP($J3566,ASBVs!$A$2:$AE$411,19,FALSE)</f>
        <v>2.19</v>
      </c>
      <c r="H3569" s="10" t="str">
        <f>VLOOKUP($J3566,ASBVs!$A$2:$AE$411,21,FALSE)</f>
        <v>-0.09</v>
      </c>
      <c r="I3569" s="10" t="str">
        <f>VLOOKUP($J3566,ASBVs!$A$2:$AE$411,23,FALSE)</f>
        <v>0.15</v>
      </c>
      <c r="J3569" s="10" t="str">
        <f>VLOOKUP($J3566,ASBVs!$A$2:$AE$411,25,FALSE)</f>
        <v>2.65</v>
      </c>
    </row>
    <row r="3570" spans="2:10" ht="13.35" customHeight="1">
      <c r="B3570" s="10" t="str">
        <f>VLOOKUP($J3566,ASBVs!$A$2:$AB$411,10,FALSE)</f>
        <v>60</v>
      </c>
      <c r="C3570" s="10" t="str">
        <f>VLOOKUP($J3566,ASBVs!$A$2:$AB$411,12,FALSE)</f>
        <v>65</v>
      </c>
      <c r="D3570" s="10" t="str">
        <f>VLOOKUP($J3566,ASBVs!$A$2:$AB$411,14,FALSE)</f>
        <v>65</v>
      </c>
      <c r="E3570" s="10" t="str">
        <f>VLOOKUP($J3566,ASBVs!$A$2:$AB$411,18,FALSE)</f>
        <v>66</v>
      </c>
      <c r="F3570" s="10" t="str">
        <f>VLOOKUP($J3566,ASBVs!$A$2:$AB$411,16,FALSE)</f>
        <v>68</v>
      </c>
      <c r="G3570" s="10" t="str">
        <f>VLOOKUP($J3566,ASBVs!$A$2:$AB$411,20,FALSE)</f>
        <v>55</v>
      </c>
      <c r="H3570" s="10" t="str">
        <f>VLOOKUP($J3566,ASBVs!$A$2:$AB$411,22,FALSE)</f>
        <v>45</v>
      </c>
      <c r="I3570" s="10" t="str">
        <f>VLOOKUP($J3566,ASBVs!$A$2:$AB$411,24,FALSE)</f>
        <v>44</v>
      </c>
      <c r="J3570" s="10" t="str">
        <f>VLOOKUP($J3566,ASBVs!$A$2:$AB$411,26,FALSE)</f>
        <v>51</v>
      </c>
    </row>
    <row r="3571" spans="2:10" ht="13.35" customHeight="1">
      <c r="B3571" s="11" t="s">
        <v>3103</v>
      </c>
      <c r="C3571" s="11" t="s">
        <v>3091</v>
      </c>
      <c r="D3571" s="11" t="s">
        <v>3104</v>
      </c>
      <c r="E3571" s="23" t="s">
        <v>2623</v>
      </c>
      <c r="F3571" s="23"/>
      <c r="G3571" s="24" t="s">
        <v>3105</v>
      </c>
      <c r="H3571" s="25"/>
      <c r="I3571" s="23" t="s">
        <v>3106</v>
      </c>
      <c r="J3571" s="23"/>
    </row>
    <row r="3572" spans="2:10" ht="13.35" customHeight="1">
      <c r="B3572" s="10" t="str">
        <f>VLOOKUP($J3566,ASBVs!$A$2:$AE$411,29,FALSE)</f>
        <v>2</v>
      </c>
      <c r="C3572" s="10" t="str">
        <f>VLOOKUP($J3566,ASBVs!$A$2:$AE$411,30,FALSE)</f>
        <v>2</v>
      </c>
      <c r="D3572" s="10" t="str">
        <f>VLOOKUP($J3566,ASBVs!$A$2:$AE$411,31,FALSE)</f>
        <v>3</v>
      </c>
      <c r="E3572" s="26" t="str">
        <f>VLOOKUP($J3566,ASBVs!$A$2:$B$411,2,FALSE)</f>
        <v xml:space="preserve">Tradie </v>
      </c>
      <c r="F3572" s="26"/>
      <c r="G3572" s="27" t="str">
        <f>VLOOKUP($J3566,ASBVs!$A$2:$AB$411,27,FALSE)</f>
        <v>140.11</v>
      </c>
      <c r="H3572" s="25"/>
      <c r="I3572" s="27" t="str">
        <f>VLOOKUP($J3566,ASBVs!$A$2:$AB$411,28,FALSE)</f>
        <v>142.04</v>
      </c>
      <c r="J3572" s="25"/>
    </row>
    <row r="3573" spans="2:10" ht="13.35" customHeight="1">
      <c r="B3573" s="28" t="s">
        <v>3107</v>
      </c>
      <c r="C3573" s="28"/>
      <c r="D3573" s="28"/>
      <c r="E3573" s="28"/>
      <c r="F3573" s="28"/>
      <c r="G3573" s="28"/>
      <c r="H3573" s="28" t="s">
        <v>3108</v>
      </c>
      <c r="I3573" s="28"/>
      <c r="J3573" s="28"/>
    </row>
    <row r="3575" spans="2:10" ht="13.35" customHeight="1">
      <c r="B3575" s="3" t="s">
        <v>3099</v>
      </c>
      <c r="C3575" s="4"/>
      <c r="D3575" s="4" t="str">
        <f>VLOOKUP($J3575,ASBVs!$A$2:$D$411,4,FALSE)</f>
        <v>221019</v>
      </c>
      <c r="E3575" s="4"/>
      <c r="F3575" s="4" t="str">
        <f>VLOOKUP($J3575,ASBVs!$A$2:$H$411,8,FALSE)</f>
        <v>Twin</v>
      </c>
      <c r="G3575" s="29" t="str">
        <f>VLOOKUP($J3575,ASBVs!$A$2:$AF$411,32,FALSE)</f>
        <v xml:space="preserve"> </v>
      </c>
      <c r="H3575" s="30"/>
      <c r="I3575" s="5" t="s">
        <v>3100</v>
      </c>
      <c r="J3575" s="6">
        <v>398</v>
      </c>
    </row>
    <row r="3576" spans="2:10" ht="13.35" customHeight="1">
      <c r="B3576" s="7" t="s">
        <v>3101</v>
      </c>
      <c r="C3576" s="19" t="str">
        <f>VLOOKUP($J3575,ASBVs!$A$2:$F$411,6,FALSE)</f>
        <v>200887</v>
      </c>
      <c r="D3576" s="20"/>
      <c r="E3576" s="20"/>
      <c r="F3576" s="7" t="s">
        <v>3102</v>
      </c>
      <c r="G3576" s="21">
        <f>VLOOKUP($J3575,ASBVs!$A$2:$G$411,7,FALSE)</f>
        <v>44699</v>
      </c>
      <c r="H3576" s="21"/>
      <c r="I3576" s="21"/>
      <c r="J3576" s="22"/>
    </row>
    <row r="3577" spans="2:10" ht="13.35" customHeight="1">
      <c r="B3577" s="8" t="s">
        <v>0</v>
      </c>
      <c r="C3577" s="9" t="s">
        <v>6</v>
      </c>
      <c r="D3577" s="9" t="s">
        <v>2667</v>
      </c>
      <c r="E3577" s="9" t="s">
        <v>2</v>
      </c>
      <c r="F3577" s="9" t="s">
        <v>1</v>
      </c>
      <c r="G3577" s="8" t="s">
        <v>3</v>
      </c>
      <c r="H3577" s="8" t="s">
        <v>4</v>
      </c>
      <c r="I3577" s="8" t="s">
        <v>5</v>
      </c>
      <c r="J3577" s="8" t="s">
        <v>7</v>
      </c>
    </row>
    <row r="3578" spans="2:10" ht="13.35" customHeight="1">
      <c r="B3578" s="10" t="str">
        <f>VLOOKUP($J3575,ASBVs!$A$2:$AE$411,9,FALSE)</f>
        <v>0.49</v>
      </c>
      <c r="C3578" s="10" t="str">
        <f>VLOOKUP($J3575,ASBVs!$A$2:$AE$411,11,FALSE)</f>
        <v>9.17</v>
      </c>
      <c r="D3578" s="10" t="str">
        <f>VLOOKUP($J3575,ASBVs!$A$2:$AE$411,13,FALSE)</f>
        <v>13.49</v>
      </c>
      <c r="E3578" s="10" t="str">
        <f>VLOOKUP($J3575,ASBVs!$A$2:$AE$411,17,FALSE)</f>
        <v>-0.55</v>
      </c>
      <c r="F3578" s="10" t="str">
        <f>VLOOKUP($J3575,ASBVs!$A$2:$AE$411,15,FALSE)</f>
        <v>3.22</v>
      </c>
      <c r="G3578" s="10" t="str">
        <f>VLOOKUP($J3575,ASBVs!$A$2:$AE$411,19,FALSE)</f>
        <v>3.85</v>
      </c>
      <c r="H3578" s="10" t="str">
        <f>VLOOKUP($J3575,ASBVs!$A$2:$AE$411,21,FALSE)</f>
        <v>-0.37</v>
      </c>
      <c r="I3578" s="10" t="str">
        <f>VLOOKUP($J3575,ASBVs!$A$2:$AE$411,23,FALSE)</f>
        <v>1.90</v>
      </c>
      <c r="J3578" s="10" t="str">
        <f>VLOOKUP($J3575,ASBVs!$A$2:$AE$411,25,FALSE)</f>
        <v>2.80</v>
      </c>
    </row>
    <row r="3579" spans="2:10" ht="13.35" customHeight="1">
      <c r="B3579" s="10" t="str">
        <f>VLOOKUP($J3575,ASBVs!$A$2:$AB$411,10,FALSE)</f>
        <v>63</v>
      </c>
      <c r="C3579" s="10" t="str">
        <f>VLOOKUP($J3575,ASBVs!$A$2:$AB$411,12,FALSE)</f>
        <v>66</v>
      </c>
      <c r="D3579" s="10" t="str">
        <f>VLOOKUP($J3575,ASBVs!$A$2:$AB$411,14,FALSE)</f>
        <v>64</v>
      </c>
      <c r="E3579" s="10" t="str">
        <f>VLOOKUP($J3575,ASBVs!$A$2:$AB$411,18,FALSE)</f>
        <v>63</v>
      </c>
      <c r="F3579" s="10" t="str">
        <f>VLOOKUP($J3575,ASBVs!$A$2:$AB$411,16,FALSE)</f>
        <v>64</v>
      </c>
      <c r="G3579" s="10" t="str">
        <f>VLOOKUP($J3575,ASBVs!$A$2:$AB$411,20,FALSE)</f>
        <v>58</v>
      </c>
      <c r="H3579" s="10" t="str">
        <f>VLOOKUP($J3575,ASBVs!$A$2:$AB$411,22,FALSE)</f>
        <v>52</v>
      </c>
      <c r="I3579" s="10" t="str">
        <f>VLOOKUP($J3575,ASBVs!$A$2:$AB$411,24,FALSE)</f>
        <v>50</v>
      </c>
      <c r="J3579" s="10" t="str">
        <f>VLOOKUP($J3575,ASBVs!$A$2:$AB$411,26,FALSE)</f>
        <v>54</v>
      </c>
    </row>
    <row r="3580" spans="2:10" ht="13.35" customHeight="1">
      <c r="B3580" s="11" t="s">
        <v>3103</v>
      </c>
      <c r="C3580" s="11" t="s">
        <v>3091</v>
      </c>
      <c r="D3580" s="11" t="s">
        <v>3104</v>
      </c>
      <c r="E3580" s="23" t="s">
        <v>2623</v>
      </c>
      <c r="F3580" s="23"/>
      <c r="G3580" s="24" t="s">
        <v>3105</v>
      </c>
      <c r="H3580" s="25"/>
      <c r="I3580" s="23" t="s">
        <v>3106</v>
      </c>
      <c r="J3580" s="23"/>
    </row>
    <row r="3581" spans="2:10" ht="13.35" customHeight="1">
      <c r="B3581" s="10" t="str">
        <f>VLOOKUP($J3575,ASBVs!$A$2:$AE$411,29,FALSE)</f>
        <v>2</v>
      </c>
      <c r="C3581" s="10" t="str">
        <f>VLOOKUP($J3575,ASBVs!$A$2:$AE$411,30,FALSE)</f>
        <v>1</v>
      </c>
      <c r="D3581" s="10" t="str">
        <f>VLOOKUP($J3575,ASBVs!$A$2:$AE$411,31,FALSE)</f>
        <v>2</v>
      </c>
      <c r="E3581" s="26" t="str">
        <f>VLOOKUP($J3575,ASBVs!$A$2:$B$411,2,FALSE)</f>
        <v xml:space="preserve">Tradie </v>
      </c>
      <c r="F3581" s="26"/>
      <c r="G3581" s="27" t="str">
        <f>VLOOKUP($J3575,ASBVs!$A$2:$AB$411,27,FALSE)</f>
        <v>146.30</v>
      </c>
      <c r="H3581" s="25"/>
      <c r="I3581" s="27" t="str">
        <f>VLOOKUP($J3575,ASBVs!$A$2:$AB$411,28,FALSE)</f>
        <v>151.21</v>
      </c>
      <c r="J3581" s="25"/>
    </row>
    <row r="3582" spans="2:10" ht="13.35" customHeight="1">
      <c r="B3582" s="28" t="s">
        <v>3107</v>
      </c>
      <c r="C3582" s="28"/>
      <c r="D3582" s="28"/>
      <c r="E3582" s="28"/>
      <c r="F3582" s="28"/>
      <c r="G3582" s="28"/>
      <c r="H3582" s="28" t="s">
        <v>3108</v>
      </c>
      <c r="I3582" s="28"/>
      <c r="J3582" s="28"/>
    </row>
    <row r="3584" spans="2:10" ht="13.35" customHeight="1">
      <c r="B3584" s="3" t="s">
        <v>3099</v>
      </c>
      <c r="C3584" s="4"/>
      <c r="D3584" s="4" t="str">
        <f>VLOOKUP($J3584,ASBVs!$A$2:$D$411,4,FALSE)</f>
        <v>221044</v>
      </c>
      <c r="E3584" s="4"/>
      <c r="F3584" s="4" t="str">
        <f>VLOOKUP($J3584,ASBVs!$A$2:$H$411,8,FALSE)</f>
        <v>Single</v>
      </c>
      <c r="G3584" s="29" t="str">
        <f>VLOOKUP($J3584,ASBVs!$A$2:$AF$411,32,FALSE)</f>
        <v>«««««</v>
      </c>
      <c r="H3584" s="30"/>
      <c r="I3584" s="5" t="s">
        <v>3100</v>
      </c>
      <c r="J3584" s="6">
        <v>399</v>
      </c>
    </row>
    <row r="3585" spans="2:10" ht="13.35" customHeight="1">
      <c r="B3585" s="7" t="s">
        <v>3101</v>
      </c>
      <c r="C3585" s="19" t="str">
        <f>VLOOKUP($J3584,ASBVs!$A$2:$F$411,6,FALSE)</f>
        <v>210781</v>
      </c>
      <c r="D3585" s="20"/>
      <c r="E3585" s="20"/>
      <c r="F3585" s="7" t="s">
        <v>3102</v>
      </c>
      <c r="G3585" s="21">
        <f>VLOOKUP($J3584,ASBVs!$A$2:$G$411,7,FALSE)</f>
        <v>44701</v>
      </c>
      <c r="H3585" s="21"/>
      <c r="I3585" s="21"/>
      <c r="J3585" s="22"/>
    </row>
    <row r="3586" spans="2:10" ht="13.35" customHeight="1">
      <c r="B3586" s="8" t="s">
        <v>0</v>
      </c>
      <c r="C3586" s="9" t="s">
        <v>6</v>
      </c>
      <c r="D3586" s="9" t="s">
        <v>2667</v>
      </c>
      <c r="E3586" s="9" t="s">
        <v>2</v>
      </c>
      <c r="F3586" s="9" t="s">
        <v>1</v>
      </c>
      <c r="G3586" s="8" t="s">
        <v>3</v>
      </c>
      <c r="H3586" s="8" t="s">
        <v>4</v>
      </c>
      <c r="I3586" s="8" t="s">
        <v>5</v>
      </c>
      <c r="J3586" s="8" t="s">
        <v>7</v>
      </c>
    </row>
    <row r="3587" spans="2:10" ht="13.35" customHeight="1">
      <c r="B3587" s="10" t="str">
        <f>VLOOKUP($J3584,ASBVs!$A$2:$AE$411,9,FALSE)</f>
        <v>0.08</v>
      </c>
      <c r="C3587" s="10" t="str">
        <f>VLOOKUP($J3584,ASBVs!$A$2:$AE$411,11,FALSE)</f>
        <v>6.56</v>
      </c>
      <c r="D3587" s="10" t="str">
        <f>VLOOKUP($J3584,ASBVs!$A$2:$AE$411,13,FALSE)</f>
        <v>10.61</v>
      </c>
      <c r="E3587" s="10" t="str">
        <f>VLOOKUP($J3584,ASBVs!$A$2:$AE$411,17,FALSE)</f>
        <v>0.17</v>
      </c>
      <c r="F3587" s="10" t="str">
        <f>VLOOKUP($J3584,ASBVs!$A$2:$AE$411,15,FALSE)</f>
        <v>2.36</v>
      </c>
      <c r="G3587" s="10" t="str">
        <f>VLOOKUP($J3584,ASBVs!$A$2:$AE$411,19,FALSE)</f>
        <v>2.08</v>
      </c>
      <c r="H3587" s="10" t="str">
        <f>VLOOKUP($J3584,ASBVs!$A$2:$AE$411,21,FALSE)</f>
        <v>0.14</v>
      </c>
      <c r="I3587" s="10" t="str">
        <f>VLOOKUP($J3584,ASBVs!$A$2:$AE$411,23,FALSE)</f>
        <v>-0.50</v>
      </c>
      <c r="J3587" s="10" t="str">
        <f>VLOOKUP($J3584,ASBVs!$A$2:$AE$411,25,FALSE)</f>
        <v>2.10</v>
      </c>
    </row>
    <row r="3588" spans="2:10" ht="13.35" customHeight="1">
      <c r="B3588" s="10" t="str">
        <f>VLOOKUP($J3584,ASBVs!$A$2:$AB$411,10,FALSE)</f>
        <v>52</v>
      </c>
      <c r="C3588" s="10" t="str">
        <f>VLOOKUP($J3584,ASBVs!$A$2:$AB$411,12,FALSE)</f>
        <v>56</v>
      </c>
      <c r="D3588" s="10" t="str">
        <f>VLOOKUP($J3584,ASBVs!$A$2:$AB$411,14,FALSE)</f>
        <v>53</v>
      </c>
      <c r="E3588" s="10" t="str">
        <f>VLOOKUP($J3584,ASBVs!$A$2:$AB$411,18,FALSE)</f>
        <v>52</v>
      </c>
      <c r="F3588" s="10" t="str">
        <f>VLOOKUP($J3584,ASBVs!$A$2:$AB$411,16,FALSE)</f>
        <v>53</v>
      </c>
      <c r="G3588" s="10" t="str">
        <f>VLOOKUP($J3584,ASBVs!$A$2:$AB$411,20,FALSE)</f>
        <v>46</v>
      </c>
      <c r="H3588" s="10" t="str">
        <f>VLOOKUP($J3584,ASBVs!$A$2:$AB$411,22,FALSE)</f>
        <v>38</v>
      </c>
      <c r="I3588" s="10" t="str">
        <f>VLOOKUP($J3584,ASBVs!$A$2:$AB$411,24,FALSE)</f>
        <v>38</v>
      </c>
      <c r="J3588" s="10" t="str">
        <f>VLOOKUP($J3584,ASBVs!$A$2:$AB$411,26,FALSE)</f>
        <v>42</v>
      </c>
    </row>
    <row r="3589" spans="2:10" ht="13.35" customHeight="1">
      <c r="B3589" s="11" t="s">
        <v>3103</v>
      </c>
      <c r="C3589" s="11" t="s">
        <v>3091</v>
      </c>
      <c r="D3589" s="11" t="s">
        <v>3104</v>
      </c>
      <c r="E3589" s="23" t="s">
        <v>2623</v>
      </c>
      <c r="F3589" s="23"/>
      <c r="G3589" s="24" t="s">
        <v>3105</v>
      </c>
      <c r="H3589" s="25"/>
      <c r="I3589" s="23" t="s">
        <v>3106</v>
      </c>
      <c r="J3589" s="23"/>
    </row>
    <row r="3590" spans="2:10" ht="13.35" customHeight="1">
      <c r="B3590" s="10" t="str">
        <f>VLOOKUP($J3584,ASBVs!$A$2:$AE$411,29,FALSE)</f>
        <v>2</v>
      </c>
      <c r="C3590" s="10" t="str">
        <f>VLOOKUP($J3584,ASBVs!$A$2:$AE$411,30,FALSE)</f>
        <v>1</v>
      </c>
      <c r="D3590" s="10" t="str">
        <f>VLOOKUP($J3584,ASBVs!$A$2:$AE$411,31,FALSE)</f>
        <v>3</v>
      </c>
      <c r="E3590" s="26" t="str">
        <f>VLOOKUP($J3584,ASBVs!$A$2:$B$411,2,FALSE)</f>
        <v xml:space="preserve">Tradie </v>
      </c>
      <c r="F3590" s="26"/>
      <c r="G3590" s="27" t="str">
        <f>VLOOKUP($J3584,ASBVs!$A$2:$AB$411,27,FALSE)</f>
        <v>136.44</v>
      </c>
      <c r="H3590" s="25"/>
      <c r="I3590" s="27" t="str">
        <f>VLOOKUP($J3584,ASBVs!$A$2:$AB$411,28,FALSE)</f>
        <v>135.45</v>
      </c>
      <c r="J3590" s="25"/>
    </row>
    <row r="3591" spans="2:10" ht="13.35" customHeight="1">
      <c r="B3591" s="28" t="s">
        <v>3107</v>
      </c>
      <c r="C3591" s="28"/>
      <c r="D3591" s="28"/>
      <c r="E3591" s="28"/>
      <c r="F3591" s="28"/>
      <c r="G3591" s="28"/>
      <c r="H3591" s="28" t="s">
        <v>3108</v>
      </c>
      <c r="I3591" s="28"/>
      <c r="J3591" s="28"/>
    </row>
    <row r="3593" spans="2:10" ht="13.35" customHeight="1">
      <c r="B3593" s="3" t="s">
        <v>3099</v>
      </c>
      <c r="C3593" s="4"/>
      <c r="D3593" s="4" t="str">
        <f>VLOOKUP($J3593,ASBVs!$A$2:$D$411,4,FALSE)</f>
        <v>221415</v>
      </c>
      <c r="E3593" s="4"/>
      <c r="F3593" s="4" t="str">
        <f>VLOOKUP($J3593,ASBVs!$A$2:$H$411,8,FALSE)</f>
        <v>Single</v>
      </c>
      <c r="G3593" s="29" t="str">
        <f>VLOOKUP($J3593,ASBVs!$A$2:$AF$411,32,FALSE)</f>
        <v>«««««</v>
      </c>
      <c r="H3593" s="30"/>
      <c r="I3593" s="5" t="s">
        <v>3100</v>
      </c>
      <c r="J3593" s="6">
        <v>400</v>
      </c>
    </row>
    <row r="3594" spans="2:10" ht="13.35" customHeight="1">
      <c r="B3594" s="7" t="s">
        <v>3101</v>
      </c>
      <c r="C3594" s="19" t="str">
        <f>VLOOKUP($J3593,ASBVs!$A$2:$F$411,6,FALSE)</f>
        <v>211028</v>
      </c>
      <c r="D3594" s="20"/>
      <c r="E3594" s="20"/>
      <c r="F3594" s="7" t="s">
        <v>3102</v>
      </c>
      <c r="G3594" s="21">
        <f>VLOOKUP($J3593,ASBVs!$A$2:$G$411,7,FALSE)</f>
        <v>44735</v>
      </c>
      <c r="H3594" s="21"/>
      <c r="I3594" s="21"/>
      <c r="J3594" s="22"/>
    </row>
    <row r="3595" spans="2:10" ht="13.35" customHeight="1">
      <c r="B3595" s="8" t="s">
        <v>0</v>
      </c>
      <c r="C3595" s="9" t="s">
        <v>6</v>
      </c>
      <c r="D3595" s="9" t="s">
        <v>2667</v>
      </c>
      <c r="E3595" s="9" t="s">
        <v>2</v>
      </c>
      <c r="F3595" s="9" t="s">
        <v>1</v>
      </c>
      <c r="G3595" s="8" t="s">
        <v>3</v>
      </c>
      <c r="H3595" s="8" t="s">
        <v>4</v>
      </c>
      <c r="I3595" s="8" t="s">
        <v>5</v>
      </c>
      <c r="J3595" s="8" t="s">
        <v>7</v>
      </c>
    </row>
    <row r="3596" spans="2:10" ht="13.35" customHeight="1">
      <c r="B3596" s="10" t="str">
        <f>VLOOKUP($J3593,ASBVs!$A$2:$AE$411,9,FALSE)</f>
        <v>0.40</v>
      </c>
      <c r="C3596" s="10" t="str">
        <f>VLOOKUP($J3593,ASBVs!$A$2:$AE$411,11,FALSE)</f>
        <v>10.40</v>
      </c>
      <c r="D3596" s="10" t="str">
        <f>VLOOKUP($J3593,ASBVs!$A$2:$AE$411,13,FALSE)</f>
        <v>16.31</v>
      </c>
      <c r="E3596" s="10" t="str">
        <f>VLOOKUP($J3593,ASBVs!$A$2:$AE$411,17,FALSE)</f>
        <v>0.74</v>
      </c>
      <c r="F3596" s="10" t="str">
        <f>VLOOKUP($J3593,ASBVs!$A$2:$AE$411,15,FALSE)</f>
        <v>2.52</v>
      </c>
      <c r="G3596" s="10" t="str">
        <f>VLOOKUP($J3593,ASBVs!$A$2:$AE$411,19,FALSE)</f>
        <v>2.38</v>
      </c>
      <c r="H3596" s="10" t="str">
        <f>VLOOKUP($J3593,ASBVs!$A$2:$AE$411,21,FALSE)</f>
        <v>0.32</v>
      </c>
      <c r="I3596" s="10" t="str">
        <f>VLOOKUP($J3593,ASBVs!$A$2:$AE$411,23,FALSE)</f>
        <v>0.78</v>
      </c>
      <c r="J3596" s="10" t="str">
        <f>VLOOKUP($J3593,ASBVs!$A$2:$AE$411,25,FALSE)</f>
        <v>2.69</v>
      </c>
    </row>
    <row r="3597" spans="2:10" ht="13.35" customHeight="1">
      <c r="B3597" s="10" t="str">
        <f>VLOOKUP($J3593,ASBVs!$A$2:$AB$411,10,FALSE)</f>
        <v>60</v>
      </c>
      <c r="C3597" s="10" t="str">
        <f>VLOOKUP($J3593,ASBVs!$A$2:$AB$411,12,FALSE)</f>
        <v>63</v>
      </c>
      <c r="D3597" s="10" t="str">
        <f>VLOOKUP($J3593,ASBVs!$A$2:$AB$411,14,FALSE)</f>
        <v>59</v>
      </c>
      <c r="E3597" s="10" t="str">
        <f>VLOOKUP($J3593,ASBVs!$A$2:$AB$411,18,FALSE)</f>
        <v>62</v>
      </c>
      <c r="F3597" s="10" t="str">
        <f>VLOOKUP($J3593,ASBVs!$A$2:$AB$411,16,FALSE)</f>
        <v>64</v>
      </c>
      <c r="G3597" s="10" t="str">
        <f>VLOOKUP($J3593,ASBVs!$A$2:$AB$411,20,FALSE)</f>
        <v>55</v>
      </c>
      <c r="H3597" s="10" t="str">
        <f>VLOOKUP($J3593,ASBVs!$A$2:$AB$411,22,FALSE)</f>
        <v>46</v>
      </c>
      <c r="I3597" s="10" t="str">
        <f>VLOOKUP($J3593,ASBVs!$A$2:$AB$411,24,FALSE)</f>
        <v>45</v>
      </c>
      <c r="J3597" s="10" t="str">
        <f>VLOOKUP($J3593,ASBVs!$A$2:$AB$411,26,FALSE)</f>
        <v>49</v>
      </c>
    </row>
    <row r="3598" spans="2:10" ht="13.35" customHeight="1">
      <c r="B3598" s="11" t="s">
        <v>3103</v>
      </c>
      <c r="C3598" s="11" t="s">
        <v>3091</v>
      </c>
      <c r="D3598" s="11" t="s">
        <v>3104</v>
      </c>
      <c r="E3598" s="23" t="s">
        <v>2623</v>
      </c>
      <c r="F3598" s="23"/>
      <c r="G3598" s="24" t="s">
        <v>3105</v>
      </c>
      <c r="H3598" s="25"/>
      <c r="I3598" s="23" t="s">
        <v>3106</v>
      </c>
      <c r="J3598" s="23"/>
    </row>
    <row r="3599" spans="2:10" ht="13.35" customHeight="1">
      <c r="B3599" s="10" t="str">
        <f>VLOOKUP($J3593,ASBVs!$A$2:$AE$411,29,FALSE)</f>
        <v>2</v>
      </c>
      <c r="C3599" s="10" t="str">
        <f>VLOOKUP($J3593,ASBVs!$A$2:$AE$411,30,FALSE)</f>
        <v>3</v>
      </c>
      <c r="D3599" s="10" t="str">
        <f>VLOOKUP($J3593,ASBVs!$A$2:$AE$411,31,FALSE)</f>
        <v>2</v>
      </c>
      <c r="E3599" s="26" t="str">
        <f>VLOOKUP($J3593,ASBVs!$A$2:$B$411,2,FALSE)</f>
        <v xml:space="preserve">Tradie </v>
      </c>
      <c r="F3599" s="26"/>
      <c r="G3599" s="27" t="str">
        <f>VLOOKUP($J3593,ASBVs!$A$2:$AB$411,27,FALSE)</f>
        <v>147.05</v>
      </c>
      <c r="H3599" s="25"/>
      <c r="I3599" s="27" t="str">
        <f>VLOOKUP($J3593,ASBVs!$A$2:$AB$411,28,FALSE)</f>
        <v>144.42</v>
      </c>
      <c r="J3599" s="25"/>
    </row>
    <row r="3600" spans="2:10" ht="13.35" customHeight="1">
      <c r="B3600" s="28" t="s">
        <v>3107</v>
      </c>
      <c r="C3600" s="28"/>
      <c r="D3600" s="28"/>
      <c r="E3600" s="28"/>
      <c r="F3600" s="28"/>
      <c r="G3600" s="28"/>
      <c r="H3600" s="28" t="s">
        <v>3108</v>
      </c>
      <c r="I3600" s="28"/>
      <c r="J3600" s="28"/>
    </row>
    <row r="3602" spans="2:10" ht="13.35" customHeight="1">
      <c r="B3602" s="3" t="s">
        <v>3099</v>
      </c>
      <c r="C3602" s="4"/>
      <c r="D3602" s="4" t="str">
        <f>VLOOKUP($J3602,ASBVs!$A$2:$D$411,4,FALSE)</f>
        <v>220743</v>
      </c>
      <c r="E3602" s="4"/>
      <c r="F3602" s="4" t="str">
        <f>VLOOKUP($J3602,ASBVs!$A$2:$H$411,8,FALSE)</f>
        <v>Twin</v>
      </c>
      <c r="G3602" s="29" t="str">
        <f>VLOOKUP($J3602,ASBVs!$A$2:$AF$411,32,FALSE)</f>
        <v>«««««</v>
      </c>
      <c r="H3602" s="30"/>
      <c r="I3602" s="5" t="s">
        <v>3100</v>
      </c>
      <c r="J3602" s="6">
        <v>401</v>
      </c>
    </row>
    <row r="3603" spans="2:10" ht="13.35" customHeight="1">
      <c r="B3603" s="7" t="s">
        <v>3101</v>
      </c>
      <c r="C3603" s="19" t="str">
        <f>VLOOKUP($J3602,ASBVs!$A$2:$F$411,6,FALSE)</f>
        <v>210751</v>
      </c>
      <c r="D3603" s="20"/>
      <c r="E3603" s="20"/>
      <c r="F3603" s="7" t="s">
        <v>3102</v>
      </c>
      <c r="G3603" s="21">
        <f>VLOOKUP($J3602,ASBVs!$A$2:$G$411,7,FALSE)</f>
        <v>44685</v>
      </c>
      <c r="H3603" s="21"/>
      <c r="I3603" s="21"/>
      <c r="J3603" s="22"/>
    </row>
    <row r="3604" spans="2:10" ht="13.35" customHeight="1">
      <c r="B3604" s="8" t="s">
        <v>0</v>
      </c>
      <c r="C3604" s="9" t="s">
        <v>6</v>
      </c>
      <c r="D3604" s="9" t="s">
        <v>2667</v>
      </c>
      <c r="E3604" s="9" t="s">
        <v>2</v>
      </c>
      <c r="F3604" s="9" t="s">
        <v>1</v>
      </c>
      <c r="G3604" s="8" t="s">
        <v>3</v>
      </c>
      <c r="H3604" s="8" t="s">
        <v>4</v>
      </c>
      <c r="I3604" s="8" t="s">
        <v>5</v>
      </c>
      <c r="J3604" s="8" t="s">
        <v>7</v>
      </c>
    </row>
    <row r="3605" spans="2:10" ht="13.35" customHeight="1">
      <c r="B3605" s="10" t="str">
        <f>VLOOKUP($J3602,ASBVs!$A$2:$AE$411,9,FALSE)</f>
        <v>0.57</v>
      </c>
      <c r="C3605" s="10" t="str">
        <f>VLOOKUP($J3602,ASBVs!$A$2:$AE$411,11,FALSE)</f>
        <v>9.02</v>
      </c>
      <c r="D3605" s="10" t="str">
        <f>VLOOKUP($J3602,ASBVs!$A$2:$AE$411,13,FALSE)</f>
        <v>12.96</v>
      </c>
      <c r="E3605" s="10" t="str">
        <f>VLOOKUP($J3602,ASBVs!$A$2:$AE$411,17,FALSE)</f>
        <v>0.55</v>
      </c>
      <c r="F3605" s="10" t="str">
        <f>VLOOKUP($J3602,ASBVs!$A$2:$AE$411,15,FALSE)</f>
        <v>3.17</v>
      </c>
      <c r="G3605" s="10" t="str">
        <f>VLOOKUP($J3602,ASBVs!$A$2:$AE$411,19,FALSE)</f>
        <v>2.48</v>
      </c>
      <c r="H3605" s="10" t="str">
        <f>VLOOKUP($J3602,ASBVs!$A$2:$AE$411,21,FALSE)</f>
        <v>-0.11</v>
      </c>
      <c r="I3605" s="10" t="str">
        <f>VLOOKUP($J3602,ASBVs!$A$2:$AE$411,23,FALSE)</f>
        <v>0.73</v>
      </c>
      <c r="J3605" s="10" t="str">
        <f>VLOOKUP($J3602,ASBVs!$A$2:$AE$411,25,FALSE)</f>
        <v>2.38</v>
      </c>
    </row>
    <row r="3606" spans="2:10" ht="13.35" customHeight="1">
      <c r="B3606" s="10" t="str">
        <f>VLOOKUP($J3602,ASBVs!$A$2:$AB$411,10,FALSE)</f>
        <v>60</v>
      </c>
      <c r="C3606" s="10" t="str">
        <f>VLOOKUP($J3602,ASBVs!$A$2:$AB$411,12,FALSE)</f>
        <v>63</v>
      </c>
      <c r="D3606" s="10" t="str">
        <f>VLOOKUP($J3602,ASBVs!$A$2:$AB$411,14,FALSE)</f>
        <v>64</v>
      </c>
      <c r="E3606" s="10" t="str">
        <f>VLOOKUP($J3602,ASBVs!$A$2:$AB$411,18,FALSE)</f>
        <v>64</v>
      </c>
      <c r="F3606" s="10" t="str">
        <f>VLOOKUP($J3602,ASBVs!$A$2:$AB$411,16,FALSE)</f>
        <v>67</v>
      </c>
      <c r="G3606" s="10" t="str">
        <f>VLOOKUP($J3602,ASBVs!$A$2:$AB$411,20,FALSE)</f>
        <v>54</v>
      </c>
      <c r="H3606" s="10" t="str">
        <f>VLOOKUP($J3602,ASBVs!$A$2:$AB$411,22,FALSE)</f>
        <v>47</v>
      </c>
      <c r="I3606" s="10" t="str">
        <f>VLOOKUP($J3602,ASBVs!$A$2:$AB$411,24,FALSE)</f>
        <v>46</v>
      </c>
      <c r="J3606" s="10" t="str">
        <f>VLOOKUP($J3602,ASBVs!$A$2:$AB$411,26,FALSE)</f>
        <v>50</v>
      </c>
    </row>
    <row r="3607" spans="2:10" ht="13.35" customHeight="1">
      <c r="B3607" s="11" t="s">
        <v>3103</v>
      </c>
      <c r="C3607" s="11" t="s">
        <v>3091</v>
      </c>
      <c r="D3607" s="11" t="s">
        <v>3104</v>
      </c>
      <c r="E3607" s="23" t="s">
        <v>2623</v>
      </c>
      <c r="F3607" s="23"/>
      <c r="G3607" s="24" t="s">
        <v>3105</v>
      </c>
      <c r="H3607" s="25"/>
      <c r="I3607" s="23" t="s">
        <v>3106</v>
      </c>
      <c r="J3607" s="23"/>
    </row>
    <row r="3608" spans="2:10" ht="13.35" customHeight="1">
      <c r="B3608" s="10" t="str">
        <f>VLOOKUP($J3602,ASBVs!$A$2:$AE$411,29,FALSE)</f>
        <v>1</v>
      </c>
      <c r="C3608" s="10" t="str">
        <f>VLOOKUP($J3602,ASBVs!$A$2:$AE$411,30,FALSE)</f>
        <v>2</v>
      </c>
      <c r="D3608" s="10" t="str">
        <f>VLOOKUP($J3602,ASBVs!$A$2:$AE$411,31,FALSE)</f>
        <v>3</v>
      </c>
      <c r="E3608" s="26" t="str">
        <f>VLOOKUP($J3602,ASBVs!$A$2:$B$411,2,FALSE)</f>
        <v xml:space="preserve">Tradie </v>
      </c>
      <c r="F3608" s="26"/>
      <c r="G3608" s="27" t="str">
        <f>VLOOKUP($J3602,ASBVs!$A$2:$AB$411,27,FALSE)</f>
        <v>137.52</v>
      </c>
      <c r="H3608" s="25"/>
      <c r="I3608" s="27" t="str">
        <f>VLOOKUP($J3602,ASBVs!$A$2:$AB$411,28,FALSE)</f>
        <v>139.57</v>
      </c>
      <c r="J3608" s="25"/>
    </row>
    <row r="3609" spans="2:10" ht="13.35" customHeight="1">
      <c r="B3609" s="28" t="s">
        <v>3107</v>
      </c>
      <c r="C3609" s="28"/>
      <c r="D3609" s="28"/>
      <c r="E3609" s="28"/>
      <c r="F3609" s="28"/>
      <c r="G3609" s="28"/>
      <c r="H3609" s="28" t="s">
        <v>3108</v>
      </c>
      <c r="I3609" s="28"/>
      <c r="J3609" s="28"/>
    </row>
    <row r="3611" spans="2:10" ht="13.35" customHeight="1">
      <c r="B3611" s="3" t="s">
        <v>3099</v>
      </c>
      <c r="C3611" s="4"/>
      <c r="D3611" s="4" t="str">
        <f>VLOOKUP($J3611,ASBVs!$A$2:$D$411,4,FALSE)</f>
        <v>220304</v>
      </c>
      <c r="E3611" s="4"/>
      <c r="F3611" s="4" t="str">
        <f>VLOOKUP($J3611,ASBVs!$A$2:$H$411,8,FALSE)</f>
        <v>Twin</v>
      </c>
      <c r="G3611" s="29" t="str">
        <f>VLOOKUP($J3611,ASBVs!$A$2:$AF$411,32,FALSE)</f>
        <v>«««««</v>
      </c>
      <c r="H3611" s="30"/>
      <c r="I3611" s="5" t="s">
        <v>3100</v>
      </c>
      <c r="J3611" s="6">
        <v>402</v>
      </c>
    </row>
    <row r="3612" spans="2:10" ht="13.35" customHeight="1">
      <c r="B3612" s="7" t="s">
        <v>3101</v>
      </c>
      <c r="C3612" s="19" t="str">
        <f>VLOOKUP($J3611,ASBVs!$A$2:$F$411,6,FALSE)</f>
        <v>210751</v>
      </c>
      <c r="D3612" s="20"/>
      <c r="E3612" s="20"/>
      <c r="F3612" s="7" t="s">
        <v>3102</v>
      </c>
      <c r="G3612" s="21">
        <f>VLOOKUP($J3611,ASBVs!$A$2:$G$411,7,FALSE)</f>
        <v>44678</v>
      </c>
      <c r="H3612" s="21"/>
      <c r="I3612" s="21"/>
      <c r="J3612" s="22"/>
    </row>
    <row r="3613" spans="2:10" ht="13.35" customHeight="1">
      <c r="B3613" s="8" t="s">
        <v>0</v>
      </c>
      <c r="C3613" s="9" t="s">
        <v>6</v>
      </c>
      <c r="D3613" s="9" t="s">
        <v>2667</v>
      </c>
      <c r="E3613" s="9" t="s">
        <v>2</v>
      </c>
      <c r="F3613" s="9" t="s">
        <v>1</v>
      </c>
      <c r="G3613" s="8" t="s">
        <v>3</v>
      </c>
      <c r="H3613" s="8" t="s">
        <v>4</v>
      </c>
      <c r="I3613" s="8" t="s">
        <v>5</v>
      </c>
      <c r="J3613" s="8" t="s">
        <v>7</v>
      </c>
    </row>
    <row r="3614" spans="2:10" ht="13.35" customHeight="1">
      <c r="B3614" s="10" t="str">
        <f>VLOOKUP($J3611,ASBVs!$A$2:$AE$411,9,FALSE)</f>
        <v>0.46</v>
      </c>
      <c r="C3614" s="10" t="str">
        <f>VLOOKUP($J3611,ASBVs!$A$2:$AE$411,11,FALSE)</f>
        <v>8.73</v>
      </c>
      <c r="D3614" s="10" t="str">
        <f>VLOOKUP($J3611,ASBVs!$A$2:$AE$411,13,FALSE)</f>
        <v>13.46</v>
      </c>
      <c r="E3614" s="10" t="str">
        <f>VLOOKUP($J3611,ASBVs!$A$2:$AE$411,17,FALSE)</f>
        <v>0.35</v>
      </c>
      <c r="F3614" s="10" t="str">
        <f>VLOOKUP($J3611,ASBVs!$A$2:$AE$411,15,FALSE)</f>
        <v>2.72</v>
      </c>
      <c r="G3614" s="10" t="str">
        <f>VLOOKUP($J3611,ASBVs!$A$2:$AE$411,19,FALSE)</f>
        <v>2.60</v>
      </c>
      <c r="H3614" s="10" t="str">
        <f>VLOOKUP($J3611,ASBVs!$A$2:$AE$411,21,FALSE)</f>
        <v>-0.19</v>
      </c>
      <c r="I3614" s="10" t="str">
        <f>VLOOKUP($J3611,ASBVs!$A$2:$AE$411,23,FALSE)</f>
        <v>0.66</v>
      </c>
      <c r="J3614" s="10" t="str">
        <f>VLOOKUP($J3611,ASBVs!$A$2:$AE$411,25,FALSE)</f>
        <v>2.39</v>
      </c>
    </row>
    <row r="3615" spans="2:10" ht="13.35" customHeight="1">
      <c r="B3615" s="10" t="str">
        <f>VLOOKUP($J3611,ASBVs!$A$2:$AB$411,10,FALSE)</f>
        <v>61</v>
      </c>
      <c r="C3615" s="10" t="str">
        <f>VLOOKUP($J3611,ASBVs!$A$2:$AB$411,12,FALSE)</f>
        <v>64</v>
      </c>
      <c r="D3615" s="10" t="str">
        <f>VLOOKUP($J3611,ASBVs!$A$2:$AB$411,14,FALSE)</f>
        <v>64</v>
      </c>
      <c r="E3615" s="10" t="str">
        <f>VLOOKUP($J3611,ASBVs!$A$2:$AB$411,18,FALSE)</f>
        <v>65</v>
      </c>
      <c r="F3615" s="10" t="str">
        <f>VLOOKUP($J3611,ASBVs!$A$2:$AB$411,16,FALSE)</f>
        <v>67</v>
      </c>
      <c r="G3615" s="10" t="str">
        <f>VLOOKUP($J3611,ASBVs!$A$2:$AB$411,20,FALSE)</f>
        <v>55</v>
      </c>
      <c r="H3615" s="10" t="str">
        <f>VLOOKUP($J3611,ASBVs!$A$2:$AB$411,22,FALSE)</f>
        <v>46</v>
      </c>
      <c r="I3615" s="10" t="str">
        <f>VLOOKUP($J3611,ASBVs!$A$2:$AB$411,24,FALSE)</f>
        <v>46</v>
      </c>
      <c r="J3615" s="10" t="str">
        <f>VLOOKUP($J3611,ASBVs!$A$2:$AB$411,26,FALSE)</f>
        <v>51</v>
      </c>
    </row>
    <row r="3616" spans="2:10" ht="13.35" customHeight="1">
      <c r="B3616" s="11" t="s">
        <v>3103</v>
      </c>
      <c r="C3616" s="11" t="s">
        <v>3091</v>
      </c>
      <c r="D3616" s="11" t="s">
        <v>3104</v>
      </c>
      <c r="E3616" s="23" t="s">
        <v>2623</v>
      </c>
      <c r="F3616" s="23"/>
      <c r="G3616" s="24" t="s">
        <v>3105</v>
      </c>
      <c r="H3616" s="25"/>
      <c r="I3616" s="23" t="s">
        <v>3106</v>
      </c>
      <c r="J3616" s="23"/>
    </row>
    <row r="3617" spans="2:10" ht="13.35" customHeight="1">
      <c r="B3617" s="10" t="str">
        <f>VLOOKUP($J3611,ASBVs!$A$2:$AE$411,29,FALSE)</f>
        <v>1</v>
      </c>
      <c r="C3617" s="10" t="str">
        <f>VLOOKUP($J3611,ASBVs!$A$2:$AE$411,30,FALSE)</f>
        <v>2</v>
      </c>
      <c r="D3617" s="10" t="str">
        <f>VLOOKUP($J3611,ASBVs!$A$2:$AE$411,31,FALSE)</f>
        <v>2</v>
      </c>
      <c r="E3617" s="26" t="str">
        <f>VLOOKUP($J3611,ASBVs!$A$2:$B$411,2,FALSE)</f>
        <v xml:space="preserve">Tradie </v>
      </c>
      <c r="F3617" s="26"/>
      <c r="G3617" s="27" t="str">
        <f>VLOOKUP($J3611,ASBVs!$A$2:$AB$411,27,FALSE)</f>
        <v>139.89</v>
      </c>
      <c r="H3617" s="25"/>
      <c r="I3617" s="27" t="str">
        <f>VLOOKUP($J3611,ASBVs!$A$2:$AB$411,28,FALSE)</f>
        <v>142.80</v>
      </c>
      <c r="J3617" s="25"/>
    </row>
    <row r="3618" spans="2:10" ht="13.35" customHeight="1">
      <c r="B3618" s="28" t="s">
        <v>3107</v>
      </c>
      <c r="C3618" s="28"/>
      <c r="D3618" s="28"/>
      <c r="E3618" s="28"/>
      <c r="F3618" s="28"/>
      <c r="G3618" s="28"/>
      <c r="H3618" s="28" t="s">
        <v>3108</v>
      </c>
      <c r="I3618" s="28"/>
      <c r="J3618" s="28"/>
    </row>
    <row r="3620" spans="2:10" ht="13.35" customHeight="1">
      <c r="B3620" s="3" t="s">
        <v>3099</v>
      </c>
      <c r="C3620" s="4"/>
      <c r="D3620" s="4" t="str">
        <f>VLOOKUP($J3620,ASBVs!$A$2:$D$411,4,FALSE)</f>
        <v>221188</v>
      </c>
      <c r="E3620" s="4"/>
      <c r="F3620" s="4" t="str">
        <f>VLOOKUP($J3620,ASBVs!$A$2:$H$411,8,FALSE)</f>
        <v>Twin</v>
      </c>
      <c r="G3620" s="29"/>
      <c r="H3620" s="30"/>
      <c r="I3620" s="5" t="s">
        <v>3100</v>
      </c>
      <c r="J3620" s="6">
        <v>403</v>
      </c>
    </row>
    <row r="3621" spans="2:10" ht="13.35" customHeight="1">
      <c r="B3621" s="7" t="s">
        <v>3101</v>
      </c>
      <c r="C3621" s="19" t="str">
        <f>VLOOKUP($J3620,ASBVs!$A$2:$F$411,6,FALSE)</f>
        <v>201741</v>
      </c>
      <c r="D3621" s="20"/>
      <c r="E3621" s="20"/>
      <c r="F3621" s="7" t="s">
        <v>3102</v>
      </c>
      <c r="G3621" s="21">
        <f>VLOOKUP($J3620,ASBVs!$A$2:$G$411,7,FALSE)</f>
        <v>44719</v>
      </c>
      <c r="H3621" s="21"/>
      <c r="I3621" s="21"/>
      <c r="J3621" s="22"/>
    </row>
    <row r="3622" spans="2:10" ht="13.35" customHeight="1">
      <c r="B3622" s="8" t="s">
        <v>0</v>
      </c>
      <c r="C3622" s="9" t="s">
        <v>6</v>
      </c>
      <c r="D3622" s="9" t="s">
        <v>2667</v>
      </c>
      <c r="E3622" s="9" t="s">
        <v>2</v>
      </c>
      <c r="F3622" s="9" t="s">
        <v>1</v>
      </c>
      <c r="G3622" s="8" t="s">
        <v>3</v>
      </c>
      <c r="H3622" s="8" t="s">
        <v>4</v>
      </c>
      <c r="I3622" s="8" t="s">
        <v>5</v>
      </c>
      <c r="J3622" s="8" t="s">
        <v>7</v>
      </c>
    </row>
    <row r="3623" spans="2:10" ht="13.35" customHeight="1">
      <c r="B3623" s="10" t="str">
        <f>VLOOKUP($J3620,ASBVs!$A$2:$AE$411,9,FALSE)</f>
        <v>0.59</v>
      </c>
      <c r="C3623" s="10" t="str">
        <f>VLOOKUP($J3620,ASBVs!$A$2:$AE$411,11,FALSE)</f>
        <v>11.25</v>
      </c>
      <c r="D3623" s="10" t="str">
        <f>VLOOKUP($J3620,ASBVs!$A$2:$AE$411,13,FALSE)</f>
        <v>15.64</v>
      </c>
      <c r="E3623" s="10" t="str">
        <f>VLOOKUP($J3620,ASBVs!$A$2:$AE$411,17,FALSE)</f>
        <v>-0.54</v>
      </c>
      <c r="F3623" s="10" t="str">
        <f>VLOOKUP($J3620,ASBVs!$A$2:$AE$411,15,FALSE)</f>
        <v>2.29</v>
      </c>
      <c r="G3623" s="10" t="str">
        <f>VLOOKUP($J3620,ASBVs!$A$2:$AE$411,19,FALSE)</f>
        <v>4.20</v>
      </c>
      <c r="H3623" s="10" t="str">
        <f>VLOOKUP($J3620,ASBVs!$A$2:$AE$411,21,FALSE)</f>
        <v>-0.50</v>
      </c>
      <c r="I3623" s="10" t="str">
        <f>VLOOKUP($J3620,ASBVs!$A$2:$AE$411,23,FALSE)</f>
        <v>2.59</v>
      </c>
      <c r="J3623" s="10" t="str">
        <f>VLOOKUP($J3620,ASBVs!$A$2:$AE$411,25,FALSE)</f>
        <v>2.31</v>
      </c>
    </row>
    <row r="3624" spans="2:10" ht="13.35" customHeight="1">
      <c r="B3624" s="10" t="str">
        <f>VLOOKUP($J3620,ASBVs!$A$2:$AB$411,10,FALSE)</f>
        <v>62</v>
      </c>
      <c r="C3624" s="10" t="str">
        <f>VLOOKUP($J3620,ASBVs!$A$2:$AB$411,12,FALSE)</f>
        <v>64</v>
      </c>
      <c r="D3624" s="10" t="str">
        <f>VLOOKUP($J3620,ASBVs!$A$2:$AB$411,14,FALSE)</f>
        <v>61</v>
      </c>
      <c r="E3624" s="10" t="str">
        <f>VLOOKUP($J3620,ASBVs!$A$2:$AB$411,18,FALSE)</f>
        <v>62</v>
      </c>
      <c r="F3624" s="10" t="str">
        <f>VLOOKUP($J3620,ASBVs!$A$2:$AB$411,16,FALSE)</f>
        <v>64</v>
      </c>
      <c r="G3624" s="10" t="str">
        <f>VLOOKUP($J3620,ASBVs!$A$2:$AB$411,20,FALSE)</f>
        <v>56</v>
      </c>
      <c r="H3624" s="10" t="str">
        <f>VLOOKUP($J3620,ASBVs!$A$2:$AB$411,22,FALSE)</f>
        <v>43</v>
      </c>
      <c r="I3624" s="10" t="str">
        <f>VLOOKUP($J3620,ASBVs!$A$2:$AB$411,24,FALSE)</f>
        <v>42</v>
      </c>
      <c r="J3624" s="10" t="str">
        <f>VLOOKUP($J3620,ASBVs!$A$2:$AB$411,26,FALSE)</f>
        <v>47</v>
      </c>
    </row>
    <row r="3625" spans="2:10" ht="13.35" customHeight="1">
      <c r="B3625" s="11" t="s">
        <v>3103</v>
      </c>
      <c r="C3625" s="11" t="s">
        <v>3091</v>
      </c>
      <c r="D3625" s="11" t="s">
        <v>3104</v>
      </c>
      <c r="E3625" s="23" t="s">
        <v>2623</v>
      </c>
      <c r="F3625" s="23"/>
      <c r="G3625" s="24" t="s">
        <v>3105</v>
      </c>
      <c r="H3625" s="25"/>
      <c r="I3625" s="23" t="s">
        <v>3106</v>
      </c>
      <c r="J3625" s="23"/>
    </row>
    <row r="3626" spans="2:10" ht="13.35" customHeight="1">
      <c r="B3626" s="10" t="str">
        <f>VLOOKUP($J3620,ASBVs!$A$2:$AE$411,29,FALSE)</f>
        <v>2</v>
      </c>
      <c r="C3626" s="10" t="str">
        <f>VLOOKUP($J3620,ASBVs!$A$2:$AE$411,30,FALSE)</f>
        <v>2</v>
      </c>
      <c r="D3626" s="10" t="str">
        <f>VLOOKUP($J3620,ASBVs!$A$2:$AE$411,31,FALSE)</f>
        <v>3</v>
      </c>
      <c r="E3626" s="26" t="str">
        <f>VLOOKUP($J3620,ASBVs!$A$2:$B$411,2,FALSE)</f>
        <v xml:space="preserve">Tradie </v>
      </c>
      <c r="F3626" s="26"/>
      <c r="G3626" s="27" t="str">
        <f>VLOOKUP($J3620,ASBVs!$A$2:$AB$411,27,FALSE)</f>
        <v>141.42</v>
      </c>
      <c r="H3626" s="25"/>
      <c r="I3626" s="27" t="str">
        <f>VLOOKUP($J3620,ASBVs!$A$2:$AB$411,28,FALSE)</f>
        <v>147.81</v>
      </c>
      <c r="J3626" s="25"/>
    </row>
    <row r="3627" spans="2:10" ht="13.35" customHeight="1">
      <c r="B3627" s="28" t="s">
        <v>3107</v>
      </c>
      <c r="C3627" s="28"/>
      <c r="D3627" s="28"/>
      <c r="E3627" s="28"/>
      <c r="F3627" s="28"/>
      <c r="G3627" s="28"/>
      <c r="H3627" s="28" t="s">
        <v>3108</v>
      </c>
      <c r="I3627" s="28"/>
      <c r="J3627" s="28"/>
    </row>
    <row r="3629" spans="2:10" ht="13.35" customHeight="1">
      <c r="B3629" s="3" t="s">
        <v>3099</v>
      </c>
      <c r="C3629" s="4"/>
      <c r="D3629" s="4" t="str">
        <f>VLOOKUP($J3629,ASBVs!$A$2:$D$411,4,FALSE)</f>
        <v>221474</v>
      </c>
      <c r="E3629" s="4"/>
      <c r="F3629" s="4" t="str">
        <f>VLOOKUP($J3629,ASBVs!$A$2:$H$411,8,FALSE)</f>
        <v>Single</v>
      </c>
      <c r="G3629" s="29" t="str">
        <f>VLOOKUP($J3629,ASBVs!$A$2:$AF$411,32,FALSE)</f>
        <v xml:space="preserve"> </v>
      </c>
      <c r="H3629" s="30"/>
      <c r="I3629" s="5" t="s">
        <v>3100</v>
      </c>
      <c r="J3629" s="6">
        <v>404</v>
      </c>
    </row>
    <row r="3630" spans="2:10" ht="13.35" customHeight="1">
      <c r="B3630" s="7" t="s">
        <v>3101</v>
      </c>
      <c r="C3630" s="19" t="str">
        <f>VLOOKUP($J3629,ASBVs!$A$2:$F$411,6,FALSE)</f>
        <v>201741</v>
      </c>
      <c r="D3630" s="20"/>
      <c r="E3630" s="20"/>
      <c r="F3630" s="7" t="s">
        <v>3102</v>
      </c>
      <c r="G3630" s="21">
        <f>VLOOKUP($J3629,ASBVs!$A$2:$G$411,7,FALSE)</f>
        <v>44738</v>
      </c>
      <c r="H3630" s="21"/>
      <c r="I3630" s="21"/>
      <c r="J3630" s="22"/>
    </row>
    <row r="3631" spans="2:10" ht="13.35" customHeight="1">
      <c r="B3631" s="8" t="s">
        <v>0</v>
      </c>
      <c r="C3631" s="9" t="s">
        <v>6</v>
      </c>
      <c r="D3631" s="9" t="s">
        <v>2667</v>
      </c>
      <c r="E3631" s="9" t="s">
        <v>2</v>
      </c>
      <c r="F3631" s="9" t="s">
        <v>1</v>
      </c>
      <c r="G3631" s="8" t="s">
        <v>3</v>
      </c>
      <c r="H3631" s="8" t="s">
        <v>4</v>
      </c>
      <c r="I3631" s="8" t="s">
        <v>5</v>
      </c>
      <c r="J3631" s="8" t="s">
        <v>7</v>
      </c>
    </row>
    <row r="3632" spans="2:10" ht="13.35" customHeight="1">
      <c r="B3632" s="10" t="str">
        <f>VLOOKUP($J3629,ASBVs!$A$2:$AE$411,9,FALSE)</f>
        <v>0.48</v>
      </c>
      <c r="C3632" s="10" t="str">
        <f>VLOOKUP($J3629,ASBVs!$A$2:$AE$411,11,FALSE)</f>
        <v>10.45</v>
      </c>
      <c r="D3632" s="10" t="str">
        <f>VLOOKUP($J3629,ASBVs!$A$2:$AE$411,13,FALSE)</f>
        <v>15.00</v>
      </c>
      <c r="E3632" s="10" t="str">
        <f>VLOOKUP($J3629,ASBVs!$A$2:$AE$411,17,FALSE)</f>
        <v>-0.81</v>
      </c>
      <c r="F3632" s="10" t="str">
        <f>VLOOKUP($J3629,ASBVs!$A$2:$AE$411,15,FALSE)</f>
        <v>2.22</v>
      </c>
      <c r="G3632" s="10" t="str">
        <f>VLOOKUP($J3629,ASBVs!$A$2:$AE$411,19,FALSE)</f>
        <v>4.04</v>
      </c>
      <c r="H3632" s="10" t="str">
        <f>VLOOKUP($J3629,ASBVs!$A$2:$AE$411,21,FALSE)</f>
        <v>-0.44</v>
      </c>
      <c r="I3632" s="10" t="str">
        <f>VLOOKUP($J3629,ASBVs!$A$2:$AE$411,23,FALSE)</f>
        <v>2.91</v>
      </c>
      <c r="J3632" s="10" t="str">
        <f>VLOOKUP($J3629,ASBVs!$A$2:$AE$411,25,FALSE)</f>
        <v>2.22</v>
      </c>
    </row>
    <row r="3633" spans="2:10" ht="13.35" customHeight="1">
      <c r="B3633" s="10" t="str">
        <f>VLOOKUP($J3629,ASBVs!$A$2:$AB$411,10,FALSE)</f>
        <v>63</v>
      </c>
      <c r="C3633" s="10" t="str">
        <f>VLOOKUP($J3629,ASBVs!$A$2:$AB$411,12,FALSE)</f>
        <v>65</v>
      </c>
      <c r="D3633" s="10" t="str">
        <f>VLOOKUP($J3629,ASBVs!$A$2:$AB$411,14,FALSE)</f>
        <v>62</v>
      </c>
      <c r="E3633" s="10" t="str">
        <f>VLOOKUP($J3629,ASBVs!$A$2:$AB$411,18,FALSE)</f>
        <v>63</v>
      </c>
      <c r="F3633" s="10" t="str">
        <f>VLOOKUP($J3629,ASBVs!$A$2:$AB$411,16,FALSE)</f>
        <v>65</v>
      </c>
      <c r="G3633" s="10" t="str">
        <f>VLOOKUP($J3629,ASBVs!$A$2:$AB$411,20,FALSE)</f>
        <v>56</v>
      </c>
      <c r="H3633" s="10" t="str">
        <f>VLOOKUP($J3629,ASBVs!$A$2:$AB$411,22,FALSE)</f>
        <v>43</v>
      </c>
      <c r="I3633" s="10" t="str">
        <f>VLOOKUP($J3629,ASBVs!$A$2:$AB$411,24,FALSE)</f>
        <v>42</v>
      </c>
      <c r="J3633" s="10" t="str">
        <f>VLOOKUP($J3629,ASBVs!$A$2:$AB$411,26,FALSE)</f>
        <v>47</v>
      </c>
    </row>
    <row r="3634" spans="2:10" ht="13.35" customHeight="1">
      <c r="B3634" s="11" t="s">
        <v>3103</v>
      </c>
      <c r="C3634" s="11" t="s">
        <v>3091</v>
      </c>
      <c r="D3634" s="11" t="s">
        <v>3104</v>
      </c>
      <c r="E3634" s="23" t="s">
        <v>2623</v>
      </c>
      <c r="F3634" s="23"/>
      <c r="G3634" s="24" t="s">
        <v>3105</v>
      </c>
      <c r="H3634" s="25"/>
      <c r="I3634" s="23" t="s">
        <v>3106</v>
      </c>
      <c r="J3634" s="23"/>
    </row>
    <row r="3635" spans="2:10" ht="13.35" customHeight="1">
      <c r="B3635" s="10" t="str">
        <f>VLOOKUP($J3629,ASBVs!$A$2:$AE$411,29,FALSE)</f>
        <v>1</v>
      </c>
      <c r="C3635" s="10" t="str">
        <f>VLOOKUP($J3629,ASBVs!$A$2:$AE$411,30,FALSE)</f>
        <v>1</v>
      </c>
      <c r="D3635" s="10" t="str">
        <f>VLOOKUP($J3629,ASBVs!$A$2:$AE$411,31,FALSE)</f>
        <v>1</v>
      </c>
      <c r="E3635" s="26" t="str">
        <f>VLOOKUP($J3629,ASBVs!$A$2:$B$411,2,FALSE)</f>
        <v xml:space="preserve">Tradie </v>
      </c>
      <c r="F3635" s="26"/>
      <c r="G3635" s="27" t="str">
        <f>VLOOKUP($J3629,ASBVs!$A$2:$AB$411,27,FALSE)</f>
        <v>140.76</v>
      </c>
      <c r="H3635" s="25"/>
      <c r="I3635" s="27" t="str">
        <f>VLOOKUP($J3629,ASBVs!$A$2:$AB$411,28,FALSE)</f>
        <v>146.50</v>
      </c>
      <c r="J3635" s="25"/>
    </row>
    <row r="3636" spans="2:10" ht="13.35" customHeight="1">
      <c r="B3636" s="28" t="s">
        <v>3107</v>
      </c>
      <c r="C3636" s="28"/>
      <c r="D3636" s="28"/>
      <c r="E3636" s="28"/>
      <c r="F3636" s="28"/>
      <c r="G3636" s="28"/>
      <c r="H3636" s="28" t="s">
        <v>3108</v>
      </c>
      <c r="I3636" s="28"/>
      <c r="J3636" s="28"/>
    </row>
    <row r="3638" spans="2:10" ht="13.35" customHeight="1">
      <c r="B3638" s="3" t="s">
        <v>3099</v>
      </c>
      <c r="C3638" s="4"/>
      <c r="D3638" s="4" t="str">
        <f>VLOOKUP($J3638,ASBVs!$A$2:$D$411,4,FALSE)</f>
        <v>220291</v>
      </c>
      <c r="E3638" s="4"/>
      <c r="F3638" s="4" t="str">
        <f>VLOOKUP($J3638,ASBVs!$A$2:$H$411,8,FALSE)</f>
        <v>Twin</v>
      </c>
      <c r="G3638" s="29"/>
      <c r="H3638" s="30"/>
      <c r="I3638" s="5" t="s">
        <v>3100</v>
      </c>
      <c r="J3638" s="6">
        <v>405</v>
      </c>
    </row>
    <row r="3639" spans="2:10" ht="13.35" customHeight="1">
      <c r="B3639" s="7" t="s">
        <v>3101</v>
      </c>
      <c r="C3639" s="19" t="str">
        <f>VLOOKUP($J3638,ASBVs!$A$2:$F$411,6,FALSE)</f>
        <v>201704</v>
      </c>
      <c r="D3639" s="20"/>
      <c r="E3639" s="20"/>
      <c r="F3639" s="7" t="s">
        <v>3102</v>
      </c>
      <c r="G3639" s="21">
        <f>VLOOKUP($J3638,ASBVs!$A$2:$G$411,7,FALSE)</f>
        <v>44682</v>
      </c>
      <c r="H3639" s="21"/>
      <c r="I3639" s="21"/>
      <c r="J3639" s="22"/>
    </row>
    <row r="3640" spans="2:10" ht="13.35" customHeight="1">
      <c r="B3640" s="8" t="s">
        <v>0</v>
      </c>
      <c r="C3640" s="9" t="s">
        <v>6</v>
      </c>
      <c r="D3640" s="9" t="s">
        <v>2667</v>
      </c>
      <c r="E3640" s="9" t="s">
        <v>2</v>
      </c>
      <c r="F3640" s="9" t="s">
        <v>1</v>
      </c>
      <c r="G3640" s="8" t="s">
        <v>3</v>
      </c>
      <c r="H3640" s="8" t="s">
        <v>4</v>
      </c>
      <c r="I3640" s="8" t="s">
        <v>5</v>
      </c>
      <c r="J3640" s="8" t="s">
        <v>7</v>
      </c>
    </row>
    <row r="3641" spans="2:10" ht="13.35" customHeight="1">
      <c r="B3641" s="10" t="str">
        <f>VLOOKUP($J3638,ASBVs!$A$2:$AE$411,9,FALSE)</f>
        <v>0.56</v>
      </c>
      <c r="C3641" s="10" t="str">
        <f>VLOOKUP($J3638,ASBVs!$A$2:$AE$411,11,FALSE)</f>
        <v>9.09</v>
      </c>
      <c r="D3641" s="10" t="str">
        <f>VLOOKUP($J3638,ASBVs!$A$2:$AE$411,13,FALSE)</f>
        <v>13.23</v>
      </c>
      <c r="E3641" s="10" t="str">
        <f>VLOOKUP($J3638,ASBVs!$A$2:$AE$411,17,FALSE)</f>
        <v>-1.08</v>
      </c>
      <c r="F3641" s="10" t="str">
        <f>VLOOKUP($J3638,ASBVs!$A$2:$AE$411,15,FALSE)</f>
        <v>1.84</v>
      </c>
      <c r="G3641" s="10" t="str">
        <f>VLOOKUP($J3638,ASBVs!$A$2:$AE$411,19,FALSE)</f>
        <v>3.81</v>
      </c>
      <c r="H3641" s="10" t="str">
        <f>VLOOKUP($J3638,ASBVs!$A$2:$AE$411,21,FALSE)</f>
        <v>-0.52</v>
      </c>
      <c r="I3641" s="10" t="str">
        <f>VLOOKUP($J3638,ASBVs!$A$2:$AE$411,23,FALSE)</f>
        <v>2.74</v>
      </c>
      <c r="J3641" s="10" t="str">
        <f>VLOOKUP($J3638,ASBVs!$A$2:$AE$411,25,FALSE)</f>
        <v>1.67</v>
      </c>
    </row>
    <row r="3642" spans="2:10" ht="13.35" customHeight="1">
      <c r="B3642" s="10" t="str">
        <f>VLOOKUP($J3638,ASBVs!$A$2:$AB$411,10,FALSE)</f>
        <v>63</v>
      </c>
      <c r="C3642" s="10" t="str">
        <f>VLOOKUP($J3638,ASBVs!$A$2:$AB$411,12,FALSE)</f>
        <v>66</v>
      </c>
      <c r="D3642" s="10" t="str">
        <f>VLOOKUP($J3638,ASBVs!$A$2:$AB$411,14,FALSE)</f>
        <v>66</v>
      </c>
      <c r="E3642" s="10" t="str">
        <f>VLOOKUP($J3638,ASBVs!$A$2:$AB$411,18,FALSE)</f>
        <v>67</v>
      </c>
      <c r="F3642" s="10" t="str">
        <f>VLOOKUP($J3638,ASBVs!$A$2:$AB$411,16,FALSE)</f>
        <v>69</v>
      </c>
      <c r="G3642" s="10" t="str">
        <f>VLOOKUP($J3638,ASBVs!$A$2:$AB$411,20,FALSE)</f>
        <v>56</v>
      </c>
      <c r="H3642" s="10" t="str">
        <f>VLOOKUP($J3638,ASBVs!$A$2:$AB$411,22,FALSE)</f>
        <v>42</v>
      </c>
      <c r="I3642" s="10" t="str">
        <f>VLOOKUP($J3638,ASBVs!$A$2:$AB$411,24,FALSE)</f>
        <v>42</v>
      </c>
      <c r="J3642" s="10" t="str">
        <f>VLOOKUP($J3638,ASBVs!$A$2:$AB$411,26,FALSE)</f>
        <v>51</v>
      </c>
    </row>
    <row r="3643" spans="2:10" ht="13.35" customHeight="1">
      <c r="B3643" s="11" t="s">
        <v>3103</v>
      </c>
      <c r="C3643" s="11" t="s">
        <v>3091</v>
      </c>
      <c r="D3643" s="11" t="s">
        <v>3104</v>
      </c>
      <c r="E3643" s="23" t="s">
        <v>2623</v>
      </c>
      <c r="F3643" s="23"/>
      <c r="G3643" s="24" t="s">
        <v>3105</v>
      </c>
      <c r="H3643" s="25"/>
      <c r="I3643" s="23" t="s">
        <v>3106</v>
      </c>
      <c r="J3643" s="23"/>
    </row>
    <row r="3644" spans="2:10" ht="13.35" customHeight="1">
      <c r="B3644" s="10" t="str">
        <f>VLOOKUP($J3638,ASBVs!$A$2:$AE$411,29,FALSE)</f>
        <v>2</v>
      </c>
      <c r="C3644" s="10" t="str">
        <f>VLOOKUP($J3638,ASBVs!$A$2:$AE$411,30,FALSE)</f>
        <v>2</v>
      </c>
      <c r="D3644" s="10" t="str">
        <f>VLOOKUP($J3638,ASBVs!$A$2:$AE$411,31,FALSE)</f>
        <v>3</v>
      </c>
      <c r="E3644" s="26" t="str">
        <f>VLOOKUP($J3638,ASBVs!$A$2:$B$411,2,FALSE)</f>
        <v xml:space="preserve">Tradie </v>
      </c>
      <c r="F3644" s="26"/>
      <c r="G3644" s="27" t="str">
        <f>VLOOKUP($J3638,ASBVs!$A$2:$AB$411,27,FALSE)</f>
        <v>130.19</v>
      </c>
      <c r="H3644" s="25"/>
      <c r="I3644" s="27" t="str">
        <f>VLOOKUP($J3638,ASBVs!$A$2:$AB$411,28,FALSE)</f>
        <v>136.74</v>
      </c>
      <c r="J3644" s="25"/>
    </row>
    <row r="3645" spans="2:10" ht="13.35" customHeight="1">
      <c r="B3645" s="28" t="s">
        <v>3107</v>
      </c>
      <c r="C3645" s="28"/>
      <c r="D3645" s="28"/>
      <c r="E3645" s="28"/>
      <c r="F3645" s="28"/>
      <c r="G3645" s="28"/>
      <c r="H3645" s="28" t="s">
        <v>3108</v>
      </c>
      <c r="I3645" s="28"/>
      <c r="J3645" s="28"/>
    </row>
    <row r="3647" spans="2:10" ht="13.35" customHeight="1">
      <c r="B3647" s="3" t="s">
        <v>3099</v>
      </c>
      <c r="C3647" s="4"/>
      <c r="D3647" s="4" t="str">
        <f>VLOOKUP($J3647,ASBVs!$A$2:$D$411,4,FALSE)</f>
        <v>221366</v>
      </c>
      <c r="E3647" s="4"/>
      <c r="F3647" s="4" t="str">
        <f>VLOOKUP($J3647,ASBVs!$A$2:$H$411,8,FALSE)</f>
        <v>Single</v>
      </c>
      <c r="G3647" s="29" t="str">
        <f>VLOOKUP($J3647,ASBVs!$A$2:$AF$411,32,FALSE)</f>
        <v>«««««</v>
      </c>
      <c r="H3647" s="30"/>
      <c r="I3647" s="5" t="s">
        <v>3100</v>
      </c>
      <c r="J3647" s="6">
        <v>406</v>
      </c>
    </row>
    <row r="3648" spans="2:10" ht="13.35" customHeight="1">
      <c r="B3648" s="7" t="s">
        <v>3101</v>
      </c>
      <c r="C3648" s="19" t="str">
        <f>VLOOKUP($J3647,ASBVs!$A$2:$F$411,6,FALSE)</f>
        <v>211437</v>
      </c>
      <c r="D3648" s="20"/>
      <c r="E3648" s="20"/>
      <c r="F3648" s="7" t="s">
        <v>3102</v>
      </c>
      <c r="G3648" s="21">
        <f>VLOOKUP($J3647,ASBVs!$A$2:$G$411,7,FALSE)</f>
        <v>44733</v>
      </c>
      <c r="H3648" s="21"/>
      <c r="I3648" s="21"/>
      <c r="J3648" s="22"/>
    </row>
    <row r="3649" spans="2:10" ht="13.35" customHeight="1">
      <c r="B3649" s="8" t="s">
        <v>0</v>
      </c>
      <c r="C3649" s="9" t="s">
        <v>6</v>
      </c>
      <c r="D3649" s="9" t="s">
        <v>2667</v>
      </c>
      <c r="E3649" s="9" t="s">
        <v>2</v>
      </c>
      <c r="F3649" s="9" t="s">
        <v>1</v>
      </c>
      <c r="G3649" s="8" t="s">
        <v>3</v>
      </c>
      <c r="H3649" s="8" t="s">
        <v>4</v>
      </c>
      <c r="I3649" s="8" t="s">
        <v>5</v>
      </c>
      <c r="J3649" s="8" t="s">
        <v>7</v>
      </c>
    </row>
    <row r="3650" spans="2:10" ht="13.35" customHeight="1">
      <c r="B3650" s="10" t="str">
        <f>VLOOKUP($J3647,ASBVs!$A$2:$AE$411,9,FALSE)</f>
        <v>0.34</v>
      </c>
      <c r="C3650" s="10" t="str">
        <f>VLOOKUP($J3647,ASBVs!$A$2:$AE$411,11,FALSE)</f>
        <v>8.80</v>
      </c>
      <c r="D3650" s="10" t="str">
        <f>VLOOKUP($J3647,ASBVs!$A$2:$AE$411,13,FALSE)</f>
        <v>13.66</v>
      </c>
      <c r="E3650" s="10" t="str">
        <f>VLOOKUP($J3647,ASBVs!$A$2:$AE$411,17,FALSE)</f>
        <v>1.04</v>
      </c>
      <c r="F3650" s="10" t="str">
        <f>VLOOKUP($J3647,ASBVs!$A$2:$AE$411,15,FALSE)</f>
        <v>3.55</v>
      </c>
      <c r="G3650" s="10" t="str">
        <f>VLOOKUP($J3647,ASBVs!$A$2:$AE$411,19,FALSE)</f>
        <v>2.15</v>
      </c>
      <c r="H3650" s="10" t="str">
        <f>VLOOKUP($J3647,ASBVs!$A$2:$AE$411,21,FALSE)</f>
        <v>-0.07</v>
      </c>
      <c r="I3650" s="10" t="str">
        <f>VLOOKUP($J3647,ASBVs!$A$2:$AE$411,23,FALSE)</f>
        <v>0.84</v>
      </c>
      <c r="J3650" s="10" t="str">
        <f>VLOOKUP($J3647,ASBVs!$A$2:$AE$411,25,FALSE)</f>
        <v>2.99</v>
      </c>
    </row>
    <row r="3651" spans="2:10" ht="13.35" customHeight="1">
      <c r="B3651" s="10" t="str">
        <f>VLOOKUP($J3647,ASBVs!$A$2:$AB$411,10,FALSE)</f>
        <v>55</v>
      </c>
      <c r="C3651" s="10" t="str">
        <f>VLOOKUP($J3647,ASBVs!$A$2:$AB$411,12,FALSE)</f>
        <v>58</v>
      </c>
      <c r="D3651" s="10" t="str">
        <f>VLOOKUP($J3647,ASBVs!$A$2:$AB$411,14,FALSE)</f>
        <v>55</v>
      </c>
      <c r="E3651" s="10" t="str">
        <f>VLOOKUP($J3647,ASBVs!$A$2:$AB$411,18,FALSE)</f>
        <v>58</v>
      </c>
      <c r="F3651" s="10" t="str">
        <f>VLOOKUP($J3647,ASBVs!$A$2:$AB$411,16,FALSE)</f>
        <v>60</v>
      </c>
      <c r="G3651" s="10" t="str">
        <f>VLOOKUP($J3647,ASBVs!$A$2:$AB$411,20,FALSE)</f>
        <v>51</v>
      </c>
      <c r="H3651" s="10" t="str">
        <f>VLOOKUP($J3647,ASBVs!$A$2:$AB$411,22,FALSE)</f>
        <v>42</v>
      </c>
      <c r="I3651" s="10" t="str">
        <f>VLOOKUP($J3647,ASBVs!$A$2:$AB$411,24,FALSE)</f>
        <v>41</v>
      </c>
      <c r="J3651" s="10" t="str">
        <f>VLOOKUP($J3647,ASBVs!$A$2:$AB$411,26,FALSE)</f>
        <v>43</v>
      </c>
    </row>
    <row r="3652" spans="2:10" ht="13.35" customHeight="1">
      <c r="B3652" s="11" t="s">
        <v>3103</v>
      </c>
      <c r="C3652" s="11" t="s">
        <v>3091</v>
      </c>
      <c r="D3652" s="11" t="s">
        <v>3104</v>
      </c>
      <c r="E3652" s="23" t="s">
        <v>2623</v>
      </c>
      <c r="F3652" s="23"/>
      <c r="G3652" s="24" t="s">
        <v>3105</v>
      </c>
      <c r="H3652" s="25"/>
      <c r="I3652" s="23" t="s">
        <v>3106</v>
      </c>
      <c r="J3652" s="23"/>
    </row>
    <row r="3653" spans="2:10" ht="13.35" customHeight="1">
      <c r="B3653" s="10" t="str">
        <f>VLOOKUP($J3647,ASBVs!$A$2:$AE$411,29,FALSE)</f>
        <v>2</v>
      </c>
      <c r="C3653" s="10" t="str">
        <f>VLOOKUP($J3647,ASBVs!$A$2:$AE$411,30,FALSE)</f>
        <v>2</v>
      </c>
      <c r="D3653" s="10" t="str">
        <f>VLOOKUP($J3647,ASBVs!$A$2:$AE$411,31,FALSE)</f>
        <v>3</v>
      </c>
      <c r="E3653" s="26" t="str">
        <f>VLOOKUP($J3647,ASBVs!$A$2:$B$411,2,FALSE)</f>
        <v xml:space="preserve">Tradie </v>
      </c>
      <c r="F3653" s="26"/>
      <c r="G3653" s="27" t="str">
        <f>VLOOKUP($J3647,ASBVs!$A$2:$AB$411,27,FALSE)</f>
        <v>142.74</v>
      </c>
      <c r="H3653" s="25"/>
      <c r="I3653" s="27" t="str">
        <f>VLOOKUP($J3647,ASBVs!$A$2:$AB$411,28,FALSE)</f>
        <v>144.42</v>
      </c>
      <c r="J3653" s="25"/>
    </row>
    <row r="3654" spans="2:10" ht="13.35" customHeight="1">
      <c r="B3654" s="28" t="s">
        <v>3107</v>
      </c>
      <c r="C3654" s="28"/>
      <c r="D3654" s="28"/>
      <c r="E3654" s="28"/>
      <c r="F3654" s="28"/>
      <c r="G3654" s="28"/>
      <c r="H3654" s="28" t="s">
        <v>3108</v>
      </c>
      <c r="I3654" s="28"/>
      <c r="J3654" s="28"/>
    </row>
    <row r="3656" spans="2:10" ht="13.35" customHeight="1">
      <c r="B3656" s="3" t="s">
        <v>3099</v>
      </c>
      <c r="C3656" s="4"/>
      <c r="D3656" s="4" t="str">
        <f>VLOOKUP($J3656,ASBVs!$A$2:$D$411,4,FALSE)</f>
        <v>221421</v>
      </c>
      <c r="E3656" s="4"/>
      <c r="F3656" s="4" t="str">
        <f>VLOOKUP($J3656,ASBVs!$A$2:$H$411,8,FALSE)</f>
        <v>Twin</v>
      </c>
      <c r="G3656" s="29" t="str">
        <f>VLOOKUP($J3656,ASBVs!$A$2:$AF$411,32,FALSE)</f>
        <v xml:space="preserve"> </v>
      </c>
      <c r="H3656" s="30"/>
      <c r="I3656" s="5" t="s">
        <v>3100</v>
      </c>
      <c r="J3656" s="6">
        <v>407</v>
      </c>
    </row>
    <row r="3657" spans="2:10" ht="13.35" customHeight="1">
      <c r="B3657" s="7" t="s">
        <v>3101</v>
      </c>
      <c r="C3657" s="19" t="str">
        <f>VLOOKUP($J3656,ASBVs!$A$2:$F$411,6,FALSE)</f>
        <v>211421</v>
      </c>
      <c r="D3657" s="20"/>
      <c r="E3657" s="20"/>
      <c r="F3657" s="7" t="s">
        <v>3102</v>
      </c>
      <c r="G3657" s="21">
        <f>VLOOKUP($J3656,ASBVs!$A$2:$G$411,7,FALSE)</f>
        <v>44736</v>
      </c>
      <c r="H3657" s="21"/>
      <c r="I3657" s="21"/>
      <c r="J3657" s="22"/>
    </row>
    <row r="3658" spans="2:10" ht="13.35" customHeight="1">
      <c r="B3658" s="8" t="s">
        <v>0</v>
      </c>
      <c r="C3658" s="9" t="s">
        <v>6</v>
      </c>
      <c r="D3658" s="9" t="s">
        <v>2667</v>
      </c>
      <c r="E3658" s="9" t="s">
        <v>2</v>
      </c>
      <c r="F3658" s="9" t="s">
        <v>1</v>
      </c>
      <c r="G3658" s="8" t="s">
        <v>3</v>
      </c>
      <c r="H3658" s="8" t="s">
        <v>4</v>
      </c>
      <c r="I3658" s="8" t="s">
        <v>5</v>
      </c>
      <c r="J3658" s="8" t="s">
        <v>7</v>
      </c>
    </row>
    <row r="3659" spans="2:10" ht="13.35" customHeight="1">
      <c r="B3659" s="10" t="str">
        <f>VLOOKUP($J3656,ASBVs!$A$2:$AE$411,9,FALSE)</f>
        <v>0.66</v>
      </c>
      <c r="C3659" s="10" t="str">
        <f>VLOOKUP($J3656,ASBVs!$A$2:$AE$411,11,FALSE)</f>
        <v>10.33</v>
      </c>
      <c r="D3659" s="10" t="str">
        <f>VLOOKUP($J3656,ASBVs!$A$2:$AE$411,13,FALSE)</f>
        <v>15.55</v>
      </c>
      <c r="E3659" s="10" t="str">
        <f>VLOOKUP($J3656,ASBVs!$A$2:$AE$411,17,FALSE)</f>
        <v>-0.19</v>
      </c>
      <c r="F3659" s="10" t="str">
        <f>VLOOKUP($J3656,ASBVs!$A$2:$AE$411,15,FALSE)</f>
        <v>2.00</v>
      </c>
      <c r="G3659" s="10" t="str">
        <f>VLOOKUP($J3656,ASBVs!$A$2:$AE$411,19,FALSE)</f>
        <v>2.97</v>
      </c>
      <c r="H3659" s="10" t="str">
        <f>VLOOKUP($J3656,ASBVs!$A$2:$AE$411,21,FALSE)</f>
        <v>-0.25</v>
      </c>
      <c r="I3659" s="10" t="str">
        <f>VLOOKUP($J3656,ASBVs!$A$2:$AE$411,23,FALSE)</f>
        <v>0.91</v>
      </c>
      <c r="J3659" s="10" t="str">
        <f>VLOOKUP($J3656,ASBVs!$A$2:$AE$411,25,FALSE)</f>
        <v>2.16</v>
      </c>
    </row>
    <row r="3660" spans="2:10" ht="13.35" customHeight="1">
      <c r="B3660" s="10" t="str">
        <f>VLOOKUP($J3656,ASBVs!$A$2:$AB$411,10,FALSE)</f>
        <v>57</v>
      </c>
      <c r="C3660" s="10" t="str">
        <f>VLOOKUP($J3656,ASBVs!$A$2:$AB$411,12,FALSE)</f>
        <v>60</v>
      </c>
      <c r="D3660" s="10" t="str">
        <f>VLOOKUP($J3656,ASBVs!$A$2:$AB$411,14,FALSE)</f>
        <v>56</v>
      </c>
      <c r="E3660" s="10" t="str">
        <f>VLOOKUP($J3656,ASBVs!$A$2:$AB$411,18,FALSE)</f>
        <v>59</v>
      </c>
      <c r="F3660" s="10" t="str">
        <f>VLOOKUP($J3656,ASBVs!$A$2:$AB$411,16,FALSE)</f>
        <v>61</v>
      </c>
      <c r="G3660" s="10" t="str">
        <f>VLOOKUP($J3656,ASBVs!$A$2:$AB$411,20,FALSE)</f>
        <v>53</v>
      </c>
      <c r="H3660" s="10" t="str">
        <f>VLOOKUP($J3656,ASBVs!$A$2:$AB$411,22,FALSE)</f>
        <v>43</v>
      </c>
      <c r="I3660" s="10" t="str">
        <f>VLOOKUP($J3656,ASBVs!$A$2:$AB$411,24,FALSE)</f>
        <v>42</v>
      </c>
      <c r="J3660" s="10" t="str">
        <f>VLOOKUP($J3656,ASBVs!$A$2:$AB$411,26,FALSE)</f>
        <v>45</v>
      </c>
    </row>
    <row r="3661" spans="2:10" ht="13.35" customHeight="1">
      <c r="B3661" s="11" t="s">
        <v>3103</v>
      </c>
      <c r="C3661" s="11" t="s">
        <v>3091</v>
      </c>
      <c r="D3661" s="11" t="s">
        <v>3104</v>
      </c>
      <c r="E3661" s="23" t="s">
        <v>2623</v>
      </c>
      <c r="F3661" s="23"/>
      <c r="G3661" s="24" t="s">
        <v>3105</v>
      </c>
      <c r="H3661" s="25"/>
      <c r="I3661" s="23" t="s">
        <v>3106</v>
      </c>
      <c r="J3661" s="23"/>
    </row>
    <row r="3662" spans="2:10" ht="13.35" customHeight="1">
      <c r="B3662" s="10" t="str">
        <f>VLOOKUP($J3656,ASBVs!$A$2:$AE$411,29,FALSE)</f>
        <v>2</v>
      </c>
      <c r="C3662" s="10" t="str">
        <f>VLOOKUP($J3656,ASBVs!$A$2:$AE$411,30,FALSE)</f>
        <v>2</v>
      </c>
      <c r="D3662" s="10" t="str">
        <f>VLOOKUP($J3656,ASBVs!$A$2:$AE$411,31,FALSE)</f>
        <v>2</v>
      </c>
      <c r="E3662" s="26" t="str">
        <f>VLOOKUP($J3656,ASBVs!$A$2:$B$411,2,FALSE)</f>
        <v xml:space="preserve">Tradie </v>
      </c>
      <c r="F3662" s="26"/>
      <c r="G3662" s="27" t="str">
        <f>VLOOKUP($J3656,ASBVs!$A$2:$AB$411,27,FALSE)</f>
        <v>137.87</v>
      </c>
      <c r="H3662" s="25"/>
      <c r="I3662" s="27" t="str">
        <f>VLOOKUP($J3656,ASBVs!$A$2:$AB$411,28,FALSE)</f>
        <v>141.62</v>
      </c>
      <c r="J3662" s="25"/>
    </row>
    <row r="3663" spans="2:10" ht="13.35" customHeight="1">
      <c r="B3663" s="28" t="s">
        <v>3107</v>
      </c>
      <c r="C3663" s="28"/>
      <c r="D3663" s="28"/>
      <c r="E3663" s="28"/>
      <c r="F3663" s="28"/>
      <c r="G3663" s="28"/>
      <c r="H3663" s="28" t="s">
        <v>3108</v>
      </c>
      <c r="I3663" s="28"/>
      <c r="J3663" s="28"/>
    </row>
    <row r="3665" spans="2:10" ht="13.35" customHeight="1">
      <c r="B3665" s="3" t="s">
        <v>3099</v>
      </c>
      <c r="C3665" s="4"/>
      <c r="D3665" s="4" t="str">
        <f>VLOOKUP($J3665,ASBVs!$A$2:$D$411,4,FALSE)</f>
        <v>221242</v>
      </c>
      <c r="E3665" s="4"/>
      <c r="F3665" s="4" t="str">
        <f>VLOOKUP($J3665,ASBVs!$A$2:$H$411,8,FALSE)</f>
        <v>Twin</v>
      </c>
      <c r="G3665" s="29" t="str">
        <f>VLOOKUP($J3665,ASBVs!$A$2:$AF$411,32,FALSE)</f>
        <v xml:space="preserve"> </v>
      </c>
      <c r="H3665" s="30"/>
      <c r="I3665" s="5" t="s">
        <v>3100</v>
      </c>
      <c r="J3665" s="6">
        <v>408</v>
      </c>
    </row>
    <row r="3666" spans="2:10" ht="13.35" customHeight="1">
      <c r="B3666" s="7" t="s">
        <v>3101</v>
      </c>
      <c r="C3666" s="19" t="str">
        <f>VLOOKUP($J3665,ASBVs!$A$2:$F$411,6,FALSE)</f>
        <v>201741</v>
      </c>
      <c r="D3666" s="20"/>
      <c r="E3666" s="20"/>
      <c r="F3666" s="7" t="s">
        <v>3102</v>
      </c>
      <c r="G3666" s="21">
        <f>VLOOKUP($J3665,ASBVs!$A$2:$G$411,7,FALSE)</f>
        <v>44721</v>
      </c>
      <c r="H3666" s="21"/>
      <c r="I3666" s="21"/>
      <c r="J3666" s="22"/>
    </row>
    <row r="3667" spans="2:10" ht="13.35" customHeight="1">
      <c r="B3667" s="8" t="s">
        <v>0</v>
      </c>
      <c r="C3667" s="9" t="s">
        <v>6</v>
      </c>
      <c r="D3667" s="9" t="s">
        <v>2667</v>
      </c>
      <c r="E3667" s="9" t="s">
        <v>2</v>
      </c>
      <c r="F3667" s="9" t="s">
        <v>1</v>
      </c>
      <c r="G3667" s="8" t="s">
        <v>3</v>
      </c>
      <c r="H3667" s="8" t="s">
        <v>4</v>
      </c>
      <c r="I3667" s="8" t="s">
        <v>5</v>
      </c>
      <c r="J3667" s="8" t="s">
        <v>7</v>
      </c>
    </row>
    <row r="3668" spans="2:10" ht="13.35" customHeight="1">
      <c r="B3668" s="10" t="str">
        <f>VLOOKUP($J3665,ASBVs!$A$2:$AE$411,9,FALSE)</f>
        <v>0.54</v>
      </c>
      <c r="C3668" s="10" t="str">
        <f>VLOOKUP($J3665,ASBVs!$A$2:$AE$411,11,FALSE)</f>
        <v>9.01</v>
      </c>
      <c r="D3668" s="10" t="str">
        <f>VLOOKUP($J3665,ASBVs!$A$2:$AE$411,13,FALSE)</f>
        <v>12.86</v>
      </c>
      <c r="E3668" s="10" t="str">
        <f>VLOOKUP($J3665,ASBVs!$A$2:$AE$411,17,FALSE)</f>
        <v>0.15</v>
      </c>
      <c r="F3668" s="10" t="str">
        <f>VLOOKUP($J3665,ASBVs!$A$2:$AE$411,15,FALSE)</f>
        <v>2.75</v>
      </c>
      <c r="G3668" s="10" t="str">
        <f>VLOOKUP($J3665,ASBVs!$A$2:$AE$411,19,FALSE)</f>
        <v>2.72</v>
      </c>
      <c r="H3668" s="10" t="str">
        <f>VLOOKUP($J3665,ASBVs!$A$2:$AE$411,21,FALSE)</f>
        <v>-0.24</v>
      </c>
      <c r="I3668" s="10" t="str">
        <f>VLOOKUP($J3665,ASBVs!$A$2:$AE$411,23,FALSE)</f>
        <v>0.74</v>
      </c>
      <c r="J3668" s="10" t="str">
        <f>VLOOKUP($J3665,ASBVs!$A$2:$AE$411,25,FALSE)</f>
        <v>2.24</v>
      </c>
    </row>
    <row r="3669" spans="2:10" ht="13.35" customHeight="1">
      <c r="B3669" s="10" t="str">
        <f>VLOOKUP($J3665,ASBVs!$A$2:$AB$411,10,FALSE)</f>
        <v>62</v>
      </c>
      <c r="C3669" s="10" t="str">
        <f>VLOOKUP($J3665,ASBVs!$A$2:$AB$411,12,FALSE)</f>
        <v>65</v>
      </c>
      <c r="D3669" s="10" t="str">
        <f>VLOOKUP($J3665,ASBVs!$A$2:$AB$411,14,FALSE)</f>
        <v>62</v>
      </c>
      <c r="E3669" s="10" t="str">
        <f>VLOOKUP($J3665,ASBVs!$A$2:$AB$411,18,FALSE)</f>
        <v>64</v>
      </c>
      <c r="F3669" s="10" t="str">
        <f>VLOOKUP($J3665,ASBVs!$A$2:$AB$411,16,FALSE)</f>
        <v>66</v>
      </c>
      <c r="G3669" s="10" t="str">
        <f>VLOOKUP($J3665,ASBVs!$A$2:$AB$411,20,FALSE)</f>
        <v>57</v>
      </c>
      <c r="H3669" s="10" t="str">
        <f>VLOOKUP($J3665,ASBVs!$A$2:$AB$411,22,FALSE)</f>
        <v>44</v>
      </c>
      <c r="I3669" s="10" t="str">
        <f>VLOOKUP($J3665,ASBVs!$A$2:$AB$411,24,FALSE)</f>
        <v>43</v>
      </c>
      <c r="J3669" s="10" t="str">
        <f>VLOOKUP($J3665,ASBVs!$A$2:$AB$411,26,FALSE)</f>
        <v>48</v>
      </c>
    </row>
    <row r="3670" spans="2:10" ht="13.35" customHeight="1">
      <c r="B3670" s="11" t="s">
        <v>3103</v>
      </c>
      <c r="C3670" s="11" t="s">
        <v>3091</v>
      </c>
      <c r="D3670" s="11" t="s">
        <v>3104</v>
      </c>
      <c r="E3670" s="23" t="s">
        <v>2623</v>
      </c>
      <c r="F3670" s="23"/>
      <c r="G3670" s="24" t="s">
        <v>3105</v>
      </c>
      <c r="H3670" s="25"/>
      <c r="I3670" s="23" t="s">
        <v>3106</v>
      </c>
      <c r="J3670" s="23"/>
    </row>
    <row r="3671" spans="2:10" ht="13.35" customHeight="1">
      <c r="B3671" s="10" t="str">
        <f>VLOOKUP($J3665,ASBVs!$A$2:$AE$411,29,FALSE)</f>
        <v>2</v>
      </c>
      <c r="C3671" s="10" t="str">
        <f>VLOOKUP($J3665,ASBVs!$A$2:$AE$411,30,FALSE)</f>
        <v>2</v>
      </c>
      <c r="D3671" s="10" t="str">
        <f>VLOOKUP($J3665,ASBVs!$A$2:$AE$411,31,FALSE)</f>
        <v>3</v>
      </c>
      <c r="E3671" s="26" t="str">
        <f>VLOOKUP($J3665,ASBVs!$A$2:$B$411,2,FALSE)</f>
        <v xml:space="preserve">Tradie </v>
      </c>
      <c r="F3671" s="26"/>
      <c r="G3671" s="27" t="str">
        <f>VLOOKUP($J3665,ASBVs!$A$2:$AB$411,27,FALSE)</f>
        <v>138.97</v>
      </c>
      <c r="H3671" s="25"/>
      <c r="I3671" s="27" t="str">
        <f>VLOOKUP($J3665,ASBVs!$A$2:$AB$411,28,FALSE)</f>
        <v>142.42</v>
      </c>
      <c r="J3671" s="25"/>
    </row>
    <row r="3672" spans="2:10" ht="13.35" customHeight="1">
      <c r="B3672" s="28" t="s">
        <v>3107</v>
      </c>
      <c r="C3672" s="28"/>
      <c r="D3672" s="28"/>
      <c r="E3672" s="28"/>
      <c r="F3672" s="28"/>
      <c r="G3672" s="28"/>
      <c r="H3672" s="28" t="s">
        <v>3108</v>
      </c>
      <c r="I3672" s="28"/>
      <c r="J3672" s="28"/>
    </row>
    <row r="3674" spans="2:10" ht="13.35" customHeight="1">
      <c r="B3674" s="3" t="s">
        <v>3099</v>
      </c>
      <c r="C3674" s="4"/>
      <c r="D3674" s="4" t="str">
        <f>VLOOKUP($J3674,ASBVs!$A$2:$D$411,4,FALSE)</f>
        <v>221304</v>
      </c>
      <c r="E3674" s="4"/>
      <c r="F3674" s="4" t="str">
        <f>VLOOKUP($J3674,ASBVs!$A$2:$H$411,8,FALSE)</f>
        <v>Twin</v>
      </c>
      <c r="G3674" s="29" t="str">
        <f>VLOOKUP($J3674,ASBVs!$A$2:$AF$411,32,FALSE)</f>
        <v xml:space="preserve"> </v>
      </c>
      <c r="H3674" s="30"/>
      <c r="I3674" s="5" t="s">
        <v>3100</v>
      </c>
      <c r="J3674" s="6">
        <v>409</v>
      </c>
    </row>
    <row r="3675" spans="2:10" ht="13.35" customHeight="1">
      <c r="B3675" s="7" t="s">
        <v>3101</v>
      </c>
      <c r="C3675" s="19" t="str">
        <f>VLOOKUP($J3674,ASBVs!$A$2:$F$411,6,FALSE)</f>
        <v>211421</v>
      </c>
      <c r="D3675" s="20"/>
      <c r="E3675" s="20"/>
      <c r="F3675" s="7" t="s">
        <v>3102</v>
      </c>
      <c r="G3675" s="21">
        <f>VLOOKUP($J3674,ASBVs!$A$2:$G$411,7,FALSE)</f>
        <v>44731</v>
      </c>
      <c r="H3675" s="21"/>
      <c r="I3675" s="21"/>
      <c r="J3675" s="22"/>
    </row>
    <row r="3676" spans="2:10" ht="13.35" customHeight="1">
      <c r="B3676" s="8" t="s">
        <v>0</v>
      </c>
      <c r="C3676" s="9" t="s">
        <v>6</v>
      </c>
      <c r="D3676" s="9" t="s">
        <v>2667</v>
      </c>
      <c r="E3676" s="9" t="s">
        <v>2</v>
      </c>
      <c r="F3676" s="9" t="s">
        <v>1</v>
      </c>
      <c r="G3676" s="8" t="s">
        <v>3</v>
      </c>
      <c r="H3676" s="8" t="s">
        <v>4</v>
      </c>
      <c r="I3676" s="8" t="s">
        <v>5</v>
      </c>
      <c r="J3676" s="8" t="s">
        <v>7</v>
      </c>
    </row>
    <row r="3677" spans="2:10" ht="13.35" customHeight="1">
      <c r="B3677" s="10" t="str">
        <f>VLOOKUP($J3674,ASBVs!$A$2:$AE$411,9,FALSE)</f>
        <v>0.48</v>
      </c>
      <c r="C3677" s="10" t="str">
        <f>VLOOKUP($J3674,ASBVs!$A$2:$AE$411,11,FALSE)</f>
        <v>8.17</v>
      </c>
      <c r="D3677" s="10" t="str">
        <f>VLOOKUP($J3674,ASBVs!$A$2:$AE$411,13,FALSE)</f>
        <v>12.43</v>
      </c>
      <c r="E3677" s="10" t="str">
        <f>VLOOKUP($J3674,ASBVs!$A$2:$AE$411,17,FALSE)</f>
        <v>-0.10</v>
      </c>
      <c r="F3677" s="10" t="str">
        <f>VLOOKUP($J3674,ASBVs!$A$2:$AE$411,15,FALSE)</f>
        <v>2.67</v>
      </c>
      <c r="G3677" s="10" t="str">
        <f>VLOOKUP($J3674,ASBVs!$A$2:$AE$411,19,FALSE)</f>
        <v>3.07</v>
      </c>
      <c r="H3677" s="10" t="str">
        <f>VLOOKUP($J3674,ASBVs!$A$2:$AE$411,21,FALSE)</f>
        <v>-0.37</v>
      </c>
      <c r="I3677" s="10" t="str">
        <f>VLOOKUP($J3674,ASBVs!$A$2:$AE$411,23,FALSE)</f>
        <v>0.90</v>
      </c>
      <c r="J3677" s="10" t="str">
        <f>VLOOKUP($J3674,ASBVs!$A$2:$AE$411,25,FALSE)</f>
        <v>2.20</v>
      </c>
    </row>
    <row r="3678" spans="2:10" ht="13.35" customHeight="1">
      <c r="B3678" s="10" t="str">
        <f>VLOOKUP($J3674,ASBVs!$A$2:$AB$411,10,FALSE)</f>
        <v>56</v>
      </c>
      <c r="C3678" s="10" t="str">
        <f>VLOOKUP($J3674,ASBVs!$A$2:$AB$411,12,FALSE)</f>
        <v>59</v>
      </c>
      <c r="D3678" s="10" t="str">
        <f>VLOOKUP($J3674,ASBVs!$A$2:$AB$411,14,FALSE)</f>
        <v>56</v>
      </c>
      <c r="E3678" s="10" t="str">
        <f>VLOOKUP($J3674,ASBVs!$A$2:$AB$411,18,FALSE)</f>
        <v>59</v>
      </c>
      <c r="F3678" s="10" t="str">
        <f>VLOOKUP($J3674,ASBVs!$A$2:$AB$411,16,FALSE)</f>
        <v>61</v>
      </c>
      <c r="G3678" s="10" t="str">
        <f>VLOOKUP($J3674,ASBVs!$A$2:$AB$411,20,FALSE)</f>
        <v>52</v>
      </c>
      <c r="H3678" s="10" t="str">
        <f>VLOOKUP($J3674,ASBVs!$A$2:$AB$411,22,FALSE)</f>
        <v>44</v>
      </c>
      <c r="I3678" s="10" t="str">
        <f>VLOOKUP($J3674,ASBVs!$A$2:$AB$411,24,FALSE)</f>
        <v>43</v>
      </c>
      <c r="J3678" s="10" t="str">
        <f>VLOOKUP($J3674,ASBVs!$A$2:$AB$411,26,FALSE)</f>
        <v>45</v>
      </c>
    </row>
    <row r="3679" spans="2:10" ht="13.35" customHeight="1">
      <c r="B3679" s="11" t="s">
        <v>3103</v>
      </c>
      <c r="C3679" s="11" t="s">
        <v>3091</v>
      </c>
      <c r="D3679" s="11" t="s">
        <v>3104</v>
      </c>
      <c r="E3679" s="23" t="s">
        <v>2623</v>
      </c>
      <c r="F3679" s="23"/>
      <c r="G3679" s="24" t="s">
        <v>3105</v>
      </c>
      <c r="H3679" s="25"/>
      <c r="I3679" s="23" t="s">
        <v>3106</v>
      </c>
      <c r="J3679" s="23"/>
    </row>
    <row r="3680" spans="2:10" ht="13.35" customHeight="1">
      <c r="B3680" s="10" t="str">
        <f>VLOOKUP($J3674,ASBVs!$A$2:$AE$411,29,FALSE)</f>
        <v>1</v>
      </c>
      <c r="C3680" s="10" t="str">
        <f>VLOOKUP($J3674,ASBVs!$A$2:$AE$411,30,FALSE)</f>
        <v>2</v>
      </c>
      <c r="D3680" s="10" t="str">
        <f>VLOOKUP($J3674,ASBVs!$A$2:$AE$411,31,FALSE)</f>
        <v>2</v>
      </c>
      <c r="E3680" s="26" t="str">
        <f>VLOOKUP($J3674,ASBVs!$A$2:$B$411,2,FALSE)</f>
        <v xml:space="preserve">Tradie </v>
      </c>
      <c r="F3680" s="26"/>
      <c r="G3680" s="27" t="str">
        <f>VLOOKUP($J3674,ASBVs!$A$2:$AB$411,27,FALSE)</f>
        <v>134.47</v>
      </c>
      <c r="H3680" s="25"/>
      <c r="I3680" s="27" t="str">
        <f>VLOOKUP($J3674,ASBVs!$A$2:$AB$411,28,FALSE)</f>
        <v>139.25</v>
      </c>
      <c r="J3680" s="25"/>
    </row>
    <row r="3681" spans="2:10" ht="13.35" customHeight="1">
      <c r="B3681" s="28" t="s">
        <v>3107</v>
      </c>
      <c r="C3681" s="28"/>
      <c r="D3681" s="28"/>
      <c r="E3681" s="28"/>
      <c r="F3681" s="28"/>
      <c r="G3681" s="28"/>
      <c r="H3681" s="28" t="s">
        <v>3108</v>
      </c>
      <c r="I3681" s="28"/>
      <c r="J3681" s="28"/>
    </row>
    <row r="3683" spans="2:10" ht="13.35" customHeight="1">
      <c r="B3683" s="3" t="s">
        <v>3099</v>
      </c>
      <c r="C3683" s="4"/>
      <c r="D3683" s="4" t="str">
        <f>VLOOKUP($J3683,ASBVs!$A$2:$D$411,4,FALSE)</f>
        <v>220801</v>
      </c>
      <c r="E3683" s="4"/>
      <c r="F3683" s="4" t="str">
        <f>VLOOKUP($J3683,ASBVs!$A$2:$H$411,8,FALSE)</f>
        <v>Twin</v>
      </c>
      <c r="G3683" s="29" t="str">
        <f>VLOOKUP($J3683,ASBVs!$A$2:$AF$411,32,FALSE)</f>
        <v>«««««</v>
      </c>
      <c r="H3683" s="30"/>
      <c r="I3683" s="5" t="s">
        <v>3100</v>
      </c>
      <c r="J3683" s="6">
        <v>410</v>
      </c>
    </row>
    <row r="3684" spans="2:10" ht="13.35" customHeight="1">
      <c r="B3684" s="7" t="s">
        <v>3101</v>
      </c>
      <c r="C3684" s="19" t="str">
        <f>VLOOKUP($J3683,ASBVs!$A$2:$F$411,6,FALSE)</f>
        <v>200242</v>
      </c>
      <c r="D3684" s="20"/>
      <c r="E3684" s="20"/>
      <c r="F3684" s="7" t="s">
        <v>3102</v>
      </c>
      <c r="G3684" s="21">
        <f>VLOOKUP($J3683,ASBVs!$A$2:$G$411,7,FALSE)</f>
        <v>44684</v>
      </c>
      <c r="H3684" s="21"/>
      <c r="I3684" s="21"/>
      <c r="J3684" s="22"/>
    </row>
    <row r="3685" spans="2:10" ht="13.35" customHeight="1">
      <c r="B3685" s="8" t="s">
        <v>0</v>
      </c>
      <c r="C3685" s="9" t="s">
        <v>6</v>
      </c>
      <c r="D3685" s="9" t="s">
        <v>2667</v>
      </c>
      <c r="E3685" s="9" t="s">
        <v>2</v>
      </c>
      <c r="F3685" s="9" t="s">
        <v>1</v>
      </c>
      <c r="G3685" s="8" t="s">
        <v>3</v>
      </c>
      <c r="H3685" s="8" t="s">
        <v>4</v>
      </c>
      <c r="I3685" s="8" t="s">
        <v>5</v>
      </c>
      <c r="J3685" s="8" t="s">
        <v>7</v>
      </c>
    </row>
    <row r="3686" spans="2:10" ht="13.35" customHeight="1">
      <c r="B3686" s="10" t="str">
        <f>VLOOKUP($J3683,ASBVs!$A$2:$AE$411,9,FALSE)</f>
        <v>0.34</v>
      </c>
      <c r="C3686" s="10" t="str">
        <f>VLOOKUP($J3683,ASBVs!$A$2:$AE$411,11,FALSE)</f>
        <v>7.44</v>
      </c>
      <c r="D3686" s="10" t="str">
        <f>VLOOKUP($J3683,ASBVs!$A$2:$AE$411,13,FALSE)</f>
        <v>10.98</v>
      </c>
      <c r="E3686" s="10" t="str">
        <f>VLOOKUP($J3683,ASBVs!$A$2:$AE$411,17,FALSE)</f>
        <v>0.18</v>
      </c>
      <c r="F3686" s="10" t="str">
        <f>VLOOKUP($J3683,ASBVs!$A$2:$AE$411,15,FALSE)</f>
        <v>2.83</v>
      </c>
      <c r="G3686" s="10" t="str">
        <f>VLOOKUP($J3683,ASBVs!$A$2:$AE$411,19,FALSE)</f>
        <v>1.73</v>
      </c>
      <c r="H3686" s="10" t="str">
        <f>VLOOKUP($J3683,ASBVs!$A$2:$AE$411,21,FALSE)</f>
        <v>-0.04</v>
      </c>
      <c r="I3686" s="10" t="str">
        <f>VLOOKUP($J3683,ASBVs!$A$2:$AE$411,23,FALSE)</f>
        <v>-0.46</v>
      </c>
      <c r="J3686" s="10" t="str">
        <f>VLOOKUP($J3683,ASBVs!$A$2:$AE$411,25,FALSE)</f>
        <v>2.05</v>
      </c>
    </row>
    <row r="3687" spans="2:10" ht="13.35" customHeight="1">
      <c r="B3687" s="10" t="str">
        <f>VLOOKUP($J3683,ASBVs!$A$2:$AB$411,10,FALSE)</f>
        <v>63</v>
      </c>
      <c r="C3687" s="10" t="str">
        <f>VLOOKUP($J3683,ASBVs!$A$2:$AB$411,12,FALSE)</f>
        <v>67</v>
      </c>
      <c r="D3687" s="10" t="str">
        <f>VLOOKUP($J3683,ASBVs!$A$2:$AB$411,14,FALSE)</f>
        <v>67</v>
      </c>
      <c r="E3687" s="10" t="str">
        <f>VLOOKUP($J3683,ASBVs!$A$2:$AB$411,18,FALSE)</f>
        <v>68</v>
      </c>
      <c r="F3687" s="10" t="str">
        <f>VLOOKUP($J3683,ASBVs!$A$2:$AB$411,16,FALSE)</f>
        <v>70</v>
      </c>
      <c r="G3687" s="10" t="str">
        <f>VLOOKUP($J3683,ASBVs!$A$2:$AB$411,20,FALSE)</f>
        <v>57</v>
      </c>
      <c r="H3687" s="10" t="str">
        <f>VLOOKUP($J3683,ASBVs!$A$2:$AB$411,22,FALSE)</f>
        <v>48</v>
      </c>
      <c r="I3687" s="10" t="str">
        <f>VLOOKUP($J3683,ASBVs!$A$2:$AB$411,24,FALSE)</f>
        <v>47</v>
      </c>
      <c r="J3687" s="10" t="str">
        <f>VLOOKUP($J3683,ASBVs!$A$2:$AB$411,26,FALSE)</f>
        <v>53</v>
      </c>
    </row>
    <row r="3688" spans="2:10" ht="13.35" customHeight="1">
      <c r="B3688" s="11" t="s">
        <v>3103</v>
      </c>
      <c r="C3688" s="11" t="s">
        <v>3091</v>
      </c>
      <c r="D3688" s="11" t="s">
        <v>3104</v>
      </c>
      <c r="E3688" s="23" t="s">
        <v>2623</v>
      </c>
      <c r="F3688" s="23"/>
      <c r="G3688" s="24" t="s">
        <v>3105</v>
      </c>
      <c r="H3688" s="25"/>
      <c r="I3688" s="23" t="s">
        <v>3106</v>
      </c>
      <c r="J3688" s="23"/>
    </row>
    <row r="3689" spans="2:10" ht="13.35" customHeight="1">
      <c r="B3689" s="10" t="str">
        <f>VLOOKUP($J3683,ASBVs!$A$2:$AE$411,29,FALSE)</f>
        <v>1</v>
      </c>
      <c r="C3689" s="10" t="str">
        <f>VLOOKUP($J3683,ASBVs!$A$2:$AE$411,30,FALSE)</f>
        <v>2</v>
      </c>
      <c r="D3689" s="10" t="str">
        <f>VLOOKUP($J3683,ASBVs!$A$2:$AE$411,31,FALSE)</f>
        <v>2</v>
      </c>
      <c r="E3689" s="26" t="str">
        <f>VLOOKUP($J3683,ASBVs!$A$2:$B$411,2,FALSE)</f>
        <v xml:space="preserve">Tradie </v>
      </c>
      <c r="F3689" s="26"/>
      <c r="G3689" s="27" t="str">
        <f>VLOOKUP($J3683,ASBVs!$A$2:$AB$411,27,FALSE)</f>
        <v>133.35</v>
      </c>
      <c r="H3689" s="25"/>
      <c r="I3689" s="27" t="str">
        <f>VLOOKUP($J3683,ASBVs!$A$2:$AB$411,28,FALSE)</f>
        <v>134.45</v>
      </c>
      <c r="J3689" s="25"/>
    </row>
    <row r="3690" spans="2:10" ht="13.35" customHeight="1">
      <c r="B3690" s="28" t="s">
        <v>3107</v>
      </c>
      <c r="C3690" s="28"/>
      <c r="D3690" s="28"/>
      <c r="E3690" s="28"/>
      <c r="F3690" s="28"/>
      <c r="G3690" s="28"/>
      <c r="H3690" s="28" t="s">
        <v>3108</v>
      </c>
      <c r="I3690" s="28"/>
      <c r="J3690" s="28"/>
    </row>
  </sheetData>
  <mergeCells count="4510">
    <mergeCell ref="B3690:G3690"/>
    <mergeCell ref="H3690:J3690"/>
    <mergeCell ref="C3684:E3684"/>
    <mergeCell ref="G3684:J3684"/>
    <mergeCell ref="E3688:F3688"/>
    <mergeCell ref="G3688:H3688"/>
    <mergeCell ref="I3688:J3688"/>
    <mergeCell ref="E3689:F3689"/>
    <mergeCell ref="G3689:H3689"/>
    <mergeCell ref="I3689:J3689"/>
    <mergeCell ref="E3680:F3680"/>
    <mergeCell ref="G3680:H3680"/>
    <mergeCell ref="I3680:J3680"/>
    <mergeCell ref="B3681:G3681"/>
    <mergeCell ref="H3681:J3681"/>
    <mergeCell ref="G3683:H3683"/>
    <mergeCell ref="B3672:G3672"/>
    <mergeCell ref="H3672:J3672"/>
    <mergeCell ref="G3674:H3674"/>
    <mergeCell ref="C3675:E3675"/>
    <mergeCell ref="G3675:J3675"/>
    <mergeCell ref="E3679:F3679"/>
    <mergeCell ref="G3679:H3679"/>
    <mergeCell ref="I3679:J3679"/>
    <mergeCell ref="C3666:E3666"/>
    <mergeCell ref="G3666:J3666"/>
    <mergeCell ref="E3670:F3670"/>
    <mergeCell ref="G3670:H3670"/>
    <mergeCell ref="I3670:J3670"/>
    <mergeCell ref="E3671:F3671"/>
    <mergeCell ref="G3671:H3671"/>
    <mergeCell ref="I3671:J3671"/>
    <mergeCell ref="E3662:F3662"/>
    <mergeCell ref="G3662:H3662"/>
    <mergeCell ref="I3662:J3662"/>
    <mergeCell ref="B3663:G3663"/>
    <mergeCell ref="H3663:J3663"/>
    <mergeCell ref="G3665:H3665"/>
    <mergeCell ref="B3654:G3654"/>
    <mergeCell ref="H3654:J3654"/>
    <mergeCell ref="G3656:H3656"/>
    <mergeCell ref="C3657:E3657"/>
    <mergeCell ref="G3657:J3657"/>
    <mergeCell ref="E3661:F3661"/>
    <mergeCell ref="G3661:H3661"/>
    <mergeCell ref="I3661:J3661"/>
    <mergeCell ref="C3648:E3648"/>
    <mergeCell ref="G3648:J3648"/>
    <mergeCell ref="E3652:F3652"/>
    <mergeCell ref="G3652:H3652"/>
    <mergeCell ref="I3652:J3652"/>
    <mergeCell ref="E3653:F3653"/>
    <mergeCell ref="G3653:H3653"/>
    <mergeCell ref="I3653:J3653"/>
    <mergeCell ref="E3644:F3644"/>
    <mergeCell ref="G3644:H3644"/>
    <mergeCell ref="I3644:J3644"/>
    <mergeCell ref="B3645:G3645"/>
    <mergeCell ref="H3645:J3645"/>
    <mergeCell ref="G3647:H3647"/>
    <mergeCell ref="B3636:G3636"/>
    <mergeCell ref="H3636:J3636"/>
    <mergeCell ref="G3638:H3638"/>
    <mergeCell ref="C3639:E3639"/>
    <mergeCell ref="G3639:J3639"/>
    <mergeCell ref="E3643:F3643"/>
    <mergeCell ref="G3643:H3643"/>
    <mergeCell ref="I3643:J3643"/>
    <mergeCell ref="C3630:E3630"/>
    <mergeCell ref="G3630:J3630"/>
    <mergeCell ref="E3634:F3634"/>
    <mergeCell ref="G3634:H3634"/>
    <mergeCell ref="I3634:J3634"/>
    <mergeCell ref="E3635:F3635"/>
    <mergeCell ref="G3635:H3635"/>
    <mergeCell ref="I3635:J3635"/>
    <mergeCell ref="E3626:F3626"/>
    <mergeCell ref="G3626:H3626"/>
    <mergeCell ref="I3626:J3626"/>
    <mergeCell ref="B3627:G3627"/>
    <mergeCell ref="H3627:J3627"/>
    <mergeCell ref="G3629:H3629"/>
    <mergeCell ref="B3618:G3618"/>
    <mergeCell ref="H3618:J3618"/>
    <mergeCell ref="G3620:H3620"/>
    <mergeCell ref="C3621:E3621"/>
    <mergeCell ref="G3621:J3621"/>
    <mergeCell ref="E3625:F3625"/>
    <mergeCell ref="G3625:H3625"/>
    <mergeCell ref="I3625:J3625"/>
    <mergeCell ref="C3612:E3612"/>
    <mergeCell ref="G3612:J3612"/>
    <mergeCell ref="E3616:F3616"/>
    <mergeCell ref="G3616:H3616"/>
    <mergeCell ref="I3616:J3616"/>
    <mergeCell ref="E3617:F3617"/>
    <mergeCell ref="G3617:H3617"/>
    <mergeCell ref="I3617:J3617"/>
    <mergeCell ref="E3608:F3608"/>
    <mergeCell ref="G3608:H3608"/>
    <mergeCell ref="I3608:J3608"/>
    <mergeCell ref="B3609:G3609"/>
    <mergeCell ref="H3609:J3609"/>
    <mergeCell ref="G3611:H3611"/>
    <mergeCell ref="B3600:G3600"/>
    <mergeCell ref="H3600:J3600"/>
    <mergeCell ref="G3602:H3602"/>
    <mergeCell ref="C3603:E3603"/>
    <mergeCell ref="G3603:J3603"/>
    <mergeCell ref="E3607:F3607"/>
    <mergeCell ref="G3607:H3607"/>
    <mergeCell ref="I3607:J3607"/>
    <mergeCell ref="C3594:E3594"/>
    <mergeCell ref="G3594:J3594"/>
    <mergeCell ref="E3598:F3598"/>
    <mergeCell ref="G3598:H3598"/>
    <mergeCell ref="I3598:J3598"/>
    <mergeCell ref="E3599:F3599"/>
    <mergeCell ref="G3599:H3599"/>
    <mergeCell ref="I3599:J3599"/>
    <mergeCell ref="E3590:F3590"/>
    <mergeCell ref="G3590:H3590"/>
    <mergeCell ref="I3590:J3590"/>
    <mergeCell ref="B3591:G3591"/>
    <mergeCell ref="H3591:J3591"/>
    <mergeCell ref="G3593:H3593"/>
    <mergeCell ref="B3582:G3582"/>
    <mergeCell ref="H3582:J3582"/>
    <mergeCell ref="G3584:H3584"/>
    <mergeCell ref="C3585:E3585"/>
    <mergeCell ref="G3585:J3585"/>
    <mergeCell ref="E3589:F3589"/>
    <mergeCell ref="G3589:H3589"/>
    <mergeCell ref="I3589:J3589"/>
    <mergeCell ref="C3576:E3576"/>
    <mergeCell ref="G3576:J3576"/>
    <mergeCell ref="E3580:F3580"/>
    <mergeCell ref="G3580:H3580"/>
    <mergeCell ref="I3580:J3580"/>
    <mergeCell ref="E3581:F3581"/>
    <mergeCell ref="G3581:H3581"/>
    <mergeCell ref="I3581:J3581"/>
    <mergeCell ref="E3572:F3572"/>
    <mergeCell ref="G3572:H3572"/>
    <mergeCell ref="I3572:J3572"/>
    <mergeCell ref="B3573:G3573"/>
    <mergeCell ref="H3573:J3573"/>
    <mergeCell ref="G3575:H3575"/>
    <mergeCell ref="B3564:G3564"/>
    <mergeCell ref="H3564:J3564"/>
    <mergeCell ref="G3566:H3566"/>
    <mergeCell ref="C3567:E3567"/>
    <mergeCell ref="G3567:J3567"/>
    <mergeCell ref="E3571:F3571"/>
    <mergeCell ref="G3571:H3571"/>
    <mergeCell ref="I3571:J3571"/>
    <mergeCell ref="C3558:E3558"/>
    <mergeCell ref="G3558:J3558"/>
    <mergeCell ref="E3562:F3562"/>
    <mergeCell ref="G3562:H3562"/>
    <mergeCell ref="I3562:J3562"/>
    <mergeCell ref="E3563:F3563"/>
    <mergeCell ref="G3563:H3563"/>
    <mergeCell ref="I3563:J3563"/>
    <mergeCell ref="E3554:F3554"/>
    <mergeCell ref="G3554:H3554"/>
    <mergeCell ref="I3554:J3554"/>
    <mergeCell ref="B3555:G3555"/>
    <mergeCell ref="H3555:J3555"/>
    <mergeCell ref="G3557:H3557"/>
    <mergeCell ref="B3546:G3546"/>
    <mergeCell ref="H3546:J3546"/>
    <mergeCell ref="G3548:H3548"/>
    <mergeCell ref="C3549:E3549"/>
    <mergeCell ref="G3549:J3549"/>
    <mergeCell ref="E3553:F3553"/>
    <mergeCell ref="G3553:H3553"/>
    <mergeCell ref="I3553:J3553"/>
    <mergeCell ref="C3540:E3540"/>
    <mergeCell ref="G3540:J3540"/>
    <mergeCell ref="E3544:F3544"/>
    <mergeCell ref="G3544:H3544"/>
    <mergeCell ref="I3544:J3544"/>
    <mergeCell ref="E3545:F3545"/>
    <mergeCell ref="G3545:H3545"/>
    <mergeCell ref="I3545:J3545"/>
    <mergeCell ref="E3536:F3536"/>
    <mergeCell ref="G3536:H3536"/>
    <mergeCell ref="I3536:J3536"/>
    <mergeCell ref="B3537:G3537"/>
    <mergeCell ref="H3537:J3537"/>
    <mergeCell ref="G3539:H3539"/>
    <mergeCell ref="B3528:G3528"/>
    <mergeCell ref="H3528:J3528"/>
    <mergeCell ref="G3530:H3530"/>
    <mergeCell ref="C3531:E3531"/>
    <mergeCell ref="G3531:J3531"/>
    <mergeCell ref="E3535:F3535"/>
    <mergeCell ref="G3535:H3535"/>
    <mergeCell ref="I3535:J3535"/>
    <mergeCell ref="C3522:E3522"/>
    <mergeCell ref="G3522:J3522"/>
    <mergeCell ref="E3526:F3526"/>
    <mergeCell ref="G3526:H3526"/>
    <mergeCell ref="I3526:J3526"/>
    <mergeCell ref="E3527:F3527"/>
    <mergeCell ref="G3527:H3527"/>
    <mergeCell ref="I3527:J3527"/>
    <mergeCell ref="E3518:F3518"/>
    <mergeCell ref="G3518:H3518"/>
    <mergeCell ref="I3518:J3518"/>
    <mergeCell ref="B3519:G3519"/>
    <mergeCell ref="H3519:J3519"/>
    <mergeCell ref="G3521:H3521"/>
    <mergeCell ref="B3510:G3510"/>
    <mergeCell ref="H3510:J3510"/>
    <mergeCell ref="G3512:H3512"/>
    <mergeCell ref="C3513:E3513"/>
    <mergeCell ref="G3513:J3513"/>
    <mergeCell ref="E3517:F3517"/>
    <mergeCell ref="G3517:H3517"/>
    <mergeCell ref="I3517:J3517"/>
    <mergeCell ref="C3504:E3504"/>
    <mergeCell ref="G3504:J3504"/>
    <mergeCell ref="E3508:F3508"/>
    <mergeCell ref="G3508:H3508"/>
    <mergeCell ref="I3508:J3508"/>
    <mergeCell ref="E3509:F3509"/>
    <mergeCell ref="G3509:H3509"/>
    <mergeCell ref="I3509:J3509"/>
    <mergeCell ref="E3500:F3500"/>
    <mergeCell ref="G3500:H3500"/>
    <mergeCell ref="I3500:J3500"/>
    <mergeCell ref="B3501:G3501"/>
    <mergeCell ref="H3501:J3501"/>
    <mergeCell ref="G3503:H3503"/>
    <mergeCell ref="B3492:G3492"/>
    <mergeCell ref="H3492:J3492"/>
    <mergeCell ref="G3494:H3494"/>
    <mergeCell ref="C3495:E3495"/>
    <mergeCell ref="G3495:J3495"/>
    <mergeCell ref="E3499:F3499"/>
    <mergeCell ref="G3499:H3499"/>
    <mergeCell ref="I3499:J3499"/>
    <mergeCell ref="C3486:E3486"/>
    <mergeCell ref="G3486:J3486"/>
    <mergeCell ref="E3490:F3490"/>
    <mergeCell ref="G3490:H3490"/>
    <mergeCell ref="I3490:J3490"/>
    <mergeCell ref="E3491:F3491"/>
    <mergeCell ref="G3491:H3491"/>
    <mergeCell ref="I3491:J3491"/>
    <mergeCell ref="E3482:F3482"/>
    <mergeCell ref="G3482:H3482"/>
    <mergeCell ref="I3482:J3482"/>
    <mergeCell ref="B3483:G3483"/>
    <mergeCell ref="H3483:J3483"/>
    <mergeCell ref="G3485:H3485"/>
    <mergeCell ref="B3474:G3474"/>
    <mergeCell ref="H3474:J3474"/>
    <mergeCell ref="G3476:H3476"/>
    <mergeCell ref="C3477:E3477"/>
    <mergeCell ref="G3477:J3477"/>
    <mergeCell ref="E3481:F3481"/>
    <mergeCell ref="G3481:H3481"/>
    <mergeCell ref="I3481:J3481"/>
    <mergeCell ref="C3468:E3468"/>
    <mergeCell ref="G3468:J3468"/>
    <mergeCell ref="E3472:F3472"/>
    <mergeCell ref="G3472:H3472"/>
    <mergeCell ref="I3472:J3472"/>
    <mergeCell ref="E3473:F3473"/>
    <mergeCell ref="G3473:H3473"/>
    <mergeCell ref="I3473:J3473"/>
    <mergeCell ref="E3464:F3464"/>
    <mergeCell ref="G3464:H3464"/>
    <mergeCell ref="I3464:J3464"/>
    <mergeCell ref="B3465:G3465"/>
    <mergeCell ref="H3465:J3465"/>
    <mergeCell ref="G3467:H3467"/>
    <mergeCell ref="B3456:G3456"/>
    <mergeCell ref="H3456:J3456"/>
    <mergeCell ref="G3458:H3458"/>
    <mergeCell ref="C3459:E3459"/>
    <mergeCell ref="G3459:J3459"/>
    <mergeCell ref="E3463:F3463"/>
    <mergeCell ref="G3463:H3463"/>
    <mergeCell ref="I3463:J3463"/>
    <mergeCell ref="C3450:E3450"/>
    <mergeCell ref="G3450:J3450"/>
    <mergeCell ref="E3454:F3454"/>
    <mergeCell ref="G3454:H3454"/>
    <mergeCell ref="I3454:J3454"/>
    <mergeCell ref="E3455:F3455"/>
    <mergeCell ref="G3455:H3455"/>
    <mergeCell ref="I3455:J3455"/>
    <mergeCell ref="E3446:F3446"/>
    <mergeCell ref="G3446:H3446"/>
    <mergeCell ref="I3446:J3446"/>
    <mergeCell ref="B3447:G3447"/>
    <mergeCell ref="H3447:J3447"/>
    <mergeCell ref="G3449:H3449"/>
    <mergeCell ref="B3438:G3438"/>
    <mergeCell ref="H3438:J3438"/>
    <mergeCell ref="G3440:H3440"/>
    <mergeCell ref="C3441:E3441"/>
    <mergeCell ref="G3441:J3441"/>
    <mergeCell ref="E3445:F3445"/>
    <mergeCell ref="G3445:H3445"/>
    <mergeCell ref="I3445:J3445"/>
    <mergeCell ref="C3432:E3432"/>
    <mergeCell ref="G3432:J3432"/>
    <mergeCell ref="E3436:F3436"/>
    <mergeCell ref="G3436:H3436"/>
    <mergeCell ref="I3436:J3436"/>
    <mergeCell ref="E3437:F3437"/>
    <mergeCell ref="G3437:H3437"/>
    <mergeCell ref="I3437:J3437"/>
    <mergeCell ref="E3428:F3428"/>
    <mergeCell ref="G3428:H3428"/>
    <mergeCell ref="I3428:J3428"/>
    <mergeCell ref="B3429:G3429"/>
    <mergeCell ref="H3429:J3429"/>
    <mergeCell ref="G3431:H3431"/>
    <mergeCell ref="B3420:G3420"/>
    <mergeCell ref="H3420:J3420"/>
    <mergeCell ref="G3422:H3422"/>
    <mergeCell ref="C3423:E3423"/>
    <mergeCell ref="G3423:J3423"/>
    <mergeCell ref="E3427:F3427"/>
    <mergeCell ref="G3427:H3427"/>
    <mergeCell ref="I3427:J3427"/>
    <mergeCell ref="C3414:E3414"/>
    <mergeCell ref="G3414:J3414"/>
    <mergeCell ref="E3418:F3418"/>
    <mergeCell ref="G3418:H3418"/>
    <mergeCell ref="I3418:J3418"/>
    <mergeCell ref="E3419:F3419"/>
    <mergeCell ref="G3419:H3419"/>
    <mergeCell ref="I3419:J3419"/>
    <mergeCell ref="E3410:F3410"/>
    <mergeCell ref="G3410:H3410"/>
    <mergeCell ref="I3410:J3410"/>
    <mergeCell ref="B3411:G3411"/>
    <mergeCell ref="H3411:J3411"/>
    <mergeCell ref="G3413:H3413"/>
    <mergeCell ref="B3402:G3402"/>
    <mergeCell ref="H3402:J3402"/>
    <mergeCell ref="G3404:H3404"/>
    <mergeCell ref="C3405:E3405"/>
    <mergeCell ref="G3405:J3405"/>
    <mergeCell ref="E3409:F3409"/>
    <mergeCell ref="G3409:H3409"/>
    <mergeCell ref="I3409:J3409"/>
    <mergeCell ref="C3396:E3396"/>
    <mergeCell ref="G3396:J3396"/>
    <mergeCell ref="E3400:F3400"/>
    <mergeCell ref="G3400:H3400"/>
    <mergeCell ref="I3400:J3400"/>
    <mergeCell ref="E3401:F3401"/>
    <mergeCell ref="G3401:H3401"/>
    <mergeCell ref="I3401:J3401"/>
    <mergeCell ref="E3392:F3392"/>
    <mergeCell ref="G3392:H3392"/>
    <mergeCell ref="I3392:J3392"/>
    <mergeCell ref="B3393:G3393"/>
    <mergeCell ref="H3393:J3393"/>
    <mergeCell ref="G3395:H3395"/>
    <mergeCell ref="B3384:G3384"/>
    <mergeCell ref="H3384:J3384"/>
    <mergeCell ref="G3386:H3386"/>
    <mergeCell ref="C3387:E3387"/>
    <mergeCell ref="G3387:J3387"/>
    <mergeCell ref="E3391:F3391"/>
    <mergeCell ref="G3391:H3391"/>
    <mergeCell ref="I3391:J3391"/>
    <mergeCell ref="C3378:E3378"/>
    <mergeCell ref="G3378:J3378"/>
    <mergeCell ref="E3382:F3382"/>
    <mergeCell ref="G3382:H3382"/>
    <mergeCell ref="I3382:J3382"/>
    <mergeCell ref="E3383:F3383"/>
    <mergeCell ref="G3383:H3383"/>
    <mergeCell ref="I3383:J3383"/>
    <mergeCell ref="E3374:F3374"/>
    <mergeCell ref="G3374:H3374"/>
    <mergeCell ref="I3374:J3374"/>
    <mergeCell ref="B3375:G3375"/>
    <mergeCell ref="H3375:J3375"/>
    <mergeCell ref="G3377:H3377"/>
    <mergeCell ref="B3366:G3366"/>
    <mergeCell ref="H3366:J3366"/>
    <mergeCell ref="G3368:H3368"/>
    <mergeCell ref="C3369:E3369"/>
    <mergeCell ref="G3369:J3369"/>
    <mergeCell ref="E3373:F3373"/>
    <mergeCell ref="G3373:H3373"/>
    <mergeCell ref="I3373:J3373"/>
    <mergeCell ref="C3360:E3360"/>
    <mergeCell ref="G3360:J3360"/>
    <mergeCell ref="E3364:F3364"/>
    <mergeCell ref="G3364:H3364"/>
    <mergeCell ref="I3364:J3364"/>
    <mergeCell ref="E3365:F3365"/>
    <mergeCell ref="G3365:H3365"/>
    <mergeCell ref="I3365:J3365"/>
    <mergeCell ref="E3356:F3356"/>
    <mergeCell ref="G3356:H3356"/>
    <mergeCell ref="I3356:J3356"/>
    <mergeCell ref="B3357:G3357"/>
    <mergeCell ref="H3357:J3357"/>
    <mergeCell ref="G3359:H3359"/>
    <mergeCell ref="B3348:G3348"/>
    <mergeCell ref="H3348:J3348"/>
    <mergeCell ref="G3350:H3350"/>
    <mergeCell ref="C3351:E3351"/>
    <mergeCell ref="G3351:J3351"/>
    <mergeCell ref="E3355:F3355"/>
    <mergeCell ref="G3355:H3355"/>
    <mergeCell ref="I3355:J3355"/>
    <mergeCell ref="C3342:E3342"/>
    <mergeCell ref="G3342:J3342"/>
    <mergeCell ref="E3346:F3346"/>
    <mergeCell ref="G3346:H3346"/>
    <mergeCell ref="I3346:J3346"/>
    <mergeCell ref="E3347:F3347"/>
    <mergeCell ref="G3347:H3347"/>
    <mergeCell ref="I3347:J3347"/>
    <mergeCell ref="E3338:F3338"/>
    <mergeCell ref="G3338:H3338"/>
    <mergeCell ref="I3338:J3338"/>
    <mergeCell ref="B3339:G3339"/>
    <mergeCell ref="H3339:J3339"/>
    <mergeCell ref="G3341:H3341"/>
    <mergeCell ref="B3330:G3330"/>
    <mergeCell ref="H3330:J3330"/>
    <mergeCell ref="G3332:H3332"/>
    <mergeCell ref="C3333:E3333"/>
    <mergeCell ref="G3333:J3333"/>
    <mergeCell ref="E3337:F3337"/>
    <mergeCell ref="G3337:H3337"/>
    <mergeCell ref="I3337:J3337"/>
    <mergeCell ref="C3324:E3324"/>
    <mergeCell ref="G3324:J3324"/>
    <mergeCell ref="E3328:F3328"/>
    <mergeCell ref="G3328:H3328"/>
    <mergeCell ref="I3328:J3328"/>
    <mergeCell ref="E3329:F3329"/>
    <mergeCell ref="G3329:H3329"/>
    <mergeCell ref="I3329:J3329"/>
    <mergeCell ref="E3320:F3320"/>
    <mergeCell ref="G3320:H3320"/>
    <mergeCell ref="I3320:J3320"/>
    <mergeCell ref="B3321:G3321"/>
    <mergeCell ref="H3321:J3321"/>
    <mergeCell ref="G3323:H3323"/>
    <mergeCell ref="B3312:G3312"/>
    <mergeCell ref="H3312:J3312"/>
    <mergeCell ref="G3314:H3314"/>
    <mergeCell ref="C3315:E3315"/>
    <mergeCell ref="G3315:J3315"/>
    <mergeCell ref="E3319:F3319"/>
    <mergeCell ref="G3319:H3319"/>
    <mergeCell ref="I3319:J3319"/>
    <mergeCell ref="C3306:E3306"/>
    <mergeCell ref="G3306:J3306"/>
    <mergeCell ref="E3310:F3310"/>
    <mergeCell ref="G3310:H3310"/>
    <mergeCell ref="I3310:J3310"/>
    <mergeCell ref="E3311:F3311"/>
    <mergeCell ref="G3311:H3311"/>
    <mergeCell ref="I3311:J3311"/>
    <mergeCell ref="E3302:F3302"/>
    <mergeCell ref="G3302:H3302"/>
    <mergeCell ref="I3302:J3302"/>
    <mergeCell ref="B3303:G3303"/>
    <mergeCell ref="H3303:J3303"/>
    <mergeCell ref="G3305:H3305"/>
    <mergeCell ref="B3294:G3294"/>
    <mergeCell ref="H3294:J3294"/>
    <mergeCell ref="G3296:H3296"/>
    <mergeCell ref="C3297:E3297"/>
    <mergeCell ref="G3297:J3297"/>
    <mergeCell ref="E3301:F3301"/>
    <mergeCell ref="G3301:H3301"/>
    <mergeCell ref="I3301:J3301"/>
    <mergeCell ref="C3288:E3288"/>
    <mergeCell ref="G3288:J3288"/>
    <mergeCell ref="E3292:F3292"/>
    <mergeCell ref="G3292:H3292"/>
    <mergeCell ref="I3292:J3292"/>
    <mergeCell ref="E3293:F3293"/>
    <mergeCell ref="G3293:H3293"/>
    <mergeCell ref="I3293:J3293"/>
    <mergeCell ref="E3284:F3284"/>
    <mergeCell ref="G3284:H3284"/>
    <mergeCell ref="I3284:J3284"/>
    <mergeCell ref="B3285:G3285"/>
    <mergeCell ref="H3285:J3285"/>
    <mergeCell ref="G3287:H3287"/>
    <mergeCell ref="B3276:G3276"/>
    <mergeCell ref="H3276:J3276"/>
    <mergeCell ref="G3278:H3278"/>
    <mergeCell ref="C3279:E3279"/>
    <mergeCell ref="G3279:J3279"/>
    <mergeCell ref="E3283:F3283"/>
    <mergeCell ref="G3283:H3283"/>
    <mergeCell ref="I3283:J3283"/>
    <mergeCell ref="C3270:E3270"/>
    <mergeCell ref="G3270:J3270"/>
    <mergeCell ref="E3274:F3274"/>
    <mergeCell ref="G3274:H3274"/>
    <mergeCell ref="I3274:J3274"/>
    <mergeCell ref="E3275:F3275"/>
    <mergeCell ref="G3275:H3275"/>
    <mergeCell ref="I3275:J3275"/>
    <mergeCell ref="E3266:F3266"/>
    <mergeCell ref="G3266:H3266"/>
    <mergeCell ref="I3266:J3266"/>
    <mergeCell ref="B3267:G3267"/>
    <mergeCell ref="H3267:J3267"/>
    <mergeCell ref="G3269:H3269"/>
    <mergeCell ref="B3258:G3258"/>
    <mergeCell ref="H3258:J3258"/>
    <mergeCell ref="G3260:H3260"/>
    <mergeCell ref="C3261:E3261"/>
    <mergeCell ref="G3261:J3261"/>
    <mergeCell ref="E3265:F3265"/>
    <mergeCell ref="G3265:H3265"/>
    <mergeCell ref="I3265:J3265"/>
    <mergeCell ref="C3252:E3252"/>
    <mergeCell ref="G3252:J3252"/>
    <mergeCell ref="E3256:F3256"/>
    <mergeCell ref="G3256:H3256"/>
    <mergeCell ref="I3256:J3256"/>
    <mergeCell ref="E3257:F3257"/>
    <mergeCell ref="G3257:H3257"/>
    <mergeCell ref="I3257:J3257"/>
    <mergeCell ref="E3248:F3248"/>
    <mergeCell ref="G3248:H3248"/>
    <mergeCell ref="I3248:J3248"/>
    <mergeCell ref="B3249:G3249"/>
    <mergeCell ref="H3249:J3249"/>
    <mergeCell ref="G3251:H3251"/>
    <mergeCell ref="B3240:G3240"/>
    <mergeCell ref="H3240:J3240"/>
    <mergeCell ref="G3242:H3242"/>
    <mergeCell ref="C3243:E3243"/>
    <mergeCell ref="G3243:J3243"/>
    <mergeCell ref="E3247:F3247"/>
    <mergeCell ref="G3247:H3247"/>
    <mergeCell ref="I3247:J3247"/>
    <mergeCell ref="C3234:E3234"/>
    <mergeCell ref="G3234:J3234"/>
    <mergeCell ref="E3238:F3238"/>
    <mergeCell ref="G3238:H3238"/>
    <mergeCell ref="I3238:J3238"/>
    <mergeCell ref="E3239:F3239"/>
    <mergeCell ref="G3239:H3239"/>
    <mergeCell ref="I3239:J3239"/>
    <mergeCell ref="E3230:F3230"/>
    <mergeCell ref="G3230:H3230"/>
    <mergeCell ref="I3230:J3230"/>
    <mergeCell ref="B3231:G3231"/>
    <mergeCell ref="H3231:J3231"/>
    <mergeCell ref="G3233:H3233"/>
    <mergeCell ref="B3222:G3222"/>
    <mergeCell ref="H3222:J3222"/>
    <mergeCell ref="G3224:H3224"/>
    <mergeCell ref="C3225:E3225"/>
    <mergeCell ref="G3225:J3225"/>
    <mergeCell ref="E3229:F3229"/>
    <mergeCell ref="G3229:H3229"/>
    <mergeCell ref="I3229:J3229"/>
    <mergeCell ref="C3216:E3216"/>
    <mergeCell ref="G3216:J3216"/>
    <mergeCell ref="E3220:F3220"/>
    <mergeCell ref="G3220:H3220"/>
    <mergeCell ref="I3220:J3220"/>
    <mergeCell ref="E3221:F3221"/>
    <mergeCell ref="G3221:H3221"/>
    <mergeCell ref="I3221:J3221"/>
    <mergeCell ref="E3212:F3212"/>
    <mergeCell ref="G3212:H3212"/>
    <mergeCell ref="I3212:J3212"/>
    <mergeCell ref="B3213:G3213"/>
    <mergeCell ref="H3213:J3213"/>
    <mergeCell ref="G3215:H3215"/>
    <mergeCell ref="B3204:G3204"/>
    <mergeCell ref="H3204:J3204"/>
    <mergeCell ref="G3206:H3206"/>
    <mergeCell ref="C3207:E3207"/>
    <mergeCell ref="G3207:J3207"/>
    <mergeCell ref="E3211:F3211"/>
    <mergeCell ref="G3211:H3211"/>
    <mergeCell ref="I3211:J3211"/>
    <mergeCell ref="C3198:E3198"/>
    <mergeCell ref="G3198:J3198"/>
    <mergeCell ref="E3202:F3202"/>
    <mergeCell ref="G3202:H3202"/>
    <mergeCell ref="I3202:J3202"/>
    <mergeCell ref="E3203:F3203"/>
    <mergeCell ref="G3203:H3203"/>
    <mergeCell ref="I3203:J3203"/>
    <mergeCell ref="E3194:F3194"/>
    <mergeCell ref="G3194:H3194"/>
    <mergeCell ref="I3194:J3194"/>
    <mergeCell ref="B3195:G3195"/>
    <mergeCell ref="H3195:J3195"/>
    <mergeCell ref="G3197:H3197"/>
    <mergeCell ref="B3186:G3186"/>
    <mergeCell ref="H3186:J3186"/>
    <mergeCell ref="G3188:H3188"/>
    <mergeCell ref="C3189:E3189"/>
    <mergeCell ref="G3189:J3189"/>
    <mergeCell ref="E3193:F3193"/>
    <mergeCell ref="G3193:H3193"/>
    <mergeCell ref="I3193:J3193"/>
    <mergeCell ref="C3180:E3180"/>
    <mergeCell ref="G3180:J3180"/>
    <mergeCell ref="E3184:F3184"/>
    <mergeCell ref="G3184:H3184"/>
    <mergeCell ref="I3184:J3184"/>
    <mergeCell ref="E3185:F3185"/>
    <mergeCell ref="G3185:H3185"/>
    <mergeCell ref="I3185:J3185"/>
    <mergeCell ref="E3176:F3176"/>
    <mergeCell ref="G3176:H3176"/>
    <mergeCell ref="I3176:J3176"/>
    <mergeCell ref="B3177:G3177"/>
    <mergeCell ref="H3177:J3177"/>
    <mergeCell ref="G3179:H3179"/>
    <mergeCell ref="B3168:G3168"/>
    <mergeCell ref="H3168:J3168"/>
    <mergeCell ref="G3170:H3170"/>
    <mergeCell ref="C3171:E3171"/>
    <mergeCell ref="G3171:J3171"/>
    <mergeCell ref="E3175:F3175"/>
    <mergeCell ref="G3175:H3175"/>
    <mergeCell ref="I3175:J3175"/>
    <mergeCell ref="C3162:E3162"/>
    <mergeCell ref="G3162:J3162"/>
    <mergeCell ref="E3166:F3166"/>
    <mergeCell ref="G3166:H3166"/>
    <mergeCell ref="I3166:J3166"/>
    <mergeCell ref="E3167:F3167"/>
    <mergeCell ref="G3167:H3167"/>
    <mergeCell ref="I3167:J3167"/>
    <mergeCell ref="E3158:F3158"/>
    <mergeCell ref="G3158:H3158"/>
    <mergeCell ref="I3158:J3158"/>
    <mergeCell ref="B3159:G3159"/>
    <mergeCell ref="H3159:J3159"/>
    <mergeCell ref="G3161:H3161"/>
    <mergeCell ref="B3150:G3150"/>
    <mergeCell ref="H3150:J3150"/>
    <mergeCell ref="G3152:H3152"/>
    <mergeCell ref="C3153:E3153"/>
    <mergeCell ref="G3153:J3153"/>
    <mergeCell ref="E3157:F3157"/>
    <mergeCell ref="G3157:H3157"/>
    <mergeCell ref="I3157:J3157"/>
    <mergeCell ref="C3144:E3144"/>
    <mergeCell ref="G3144:J3144"/>
    <mergeCell ref="E3148:F3148"/>
    <mergeCell ref="G3148:H3148"/>
    <mergeCell ref="I3148:J3148"/>
    <mergeCell ref="E3149:F3149"/>
    <mergeCell ref="G3149:H3149"/>
    <mergeCell ref="I3149:J3149"/>
    <mergeCell ref="E3140:F3140"/>
    <mergeCell ref="G3140:H3140"/>
    <mergeCell ref="I3140:J3140"/>
    <mergeCell ref="B3141:G3141"/>
    <mergeCell ref="H3141:J3141"/>
    <mergeCell ref="G3143:H3143"/>
    <mergeCell ref="B3132:G3132"/>
    <mergeCell ref="H3132:J3132"/>
    <mergeCell ref="G3134:H3134"/>
    <mergeCell ref="C3135:E3135"/>
    <mergeCell ref="G3135:J3135"/>
    <mergeCell ref="E3139:F3139"/>
    <mergeCell ref="G3139:H3139"/>
    <mergeCell ref="I3139:J3139"/>
    <mergeCell ref="C3126:E3126"/>
    <mergeCell ref="G3126:J3126"/>
    <mergeCell ref="E3130:F3130"/>
    <mergeCell ref="G3130:H3130"/>
    <mergeCell ref="I3130:J3130"/>
    <mergeCell ref="E3131:F3131"/>
    <mergeCell ref="G3131:H3131"/>
    <mergeCell ref="I3131:J3131"/>
    <mergeCell ref="E3122:F3122"/>
    <mergeCell ref="G3122:H3122"/>
    <mergeCell ref="I3122:J3122"/>
    <mergeCell ref="B3123:G3123"/>
    <mergeCell ref="H3123:J3123"/>
    <mergeCell ref="G3125:H3125"/>
    <mergeCell ref="B3114:G3114"/>
    <mergeCell ref="H3114:J3114"/>
    <mergeCell ref="G3116:H3116"/>
    <mergeCell ref="C3117:E3117"/>
    <mergeCell ref="G3117:J3117"/>
    <mergeCell ref="E3121:F3121"/>
    <mergeCell ref="G3121:H3121"/>
    <mergeCell ref="I3121:J3121"/>
    <mergeCell ref="C3108:E3108"/>
    <mergeCell ref="G3108:J3108"/>
    <mergeCell ref="E3112:F3112"/>
    <mergeCell ref="G3112:H3112"/>
    <mergeCell ref="I3112:J3112"/>
    <mergeCell ref="E3113:F3113"/>
    <mergeCell ref="G3113:H3113"/>
    <mergeCell ref="I3113:J3113"/>
    <mergeCell ref="E3104:F3104"/>
    <mergeCell ref="G3104:H3104"/>
    <mergeCell ref="I3104:J3104"/>
    <mergeCell ref="B3105:G3105"/>
    <mergeCell ref="H3105:J3105"/>
    <mergeCell ref="G3107:H3107"/>
    <mergeCell ref="B3096:G3096"/>
    <mergeCell ref="H3096:J3096"/>
    <mergeCell ref="G3098:H3098"/>
    <mergeCell ref="C3099:E3099"/>
    <mergeCell ref="G3099:J3099"/>
    <mergeCell ref="E3103:F3103"/>
    <mergeCell ref="G3103:H3103"/>
    <mergeCell ref="I3103:J3103"/>
    <mergeCell ref="C3090:E3090"/>
    <mergeCell ref="G3090:J3090"/>
    <mergeCell ref="E3094:F3094"/>
    <mergeCell ref="G3094:H3094"/>
    <mergeCell ref="I3094:J3094"/>
    <mergeCell ref="E3095:F3095"/>
    <mergeCell ref="G3095:H3095"/>
    <mergeCell ref="I3095:J3095"/>
    <mergeCell ref="E3086:F3086"/>
    <mergeCell ref="G3086:H3086"/>
    <mergeCell ref="I3086:J3086"/>
    <mergeCell ref="B3087:G3087"/>
    <mergeCell ref="H3087:J3087"/>
    <mergeCell ref="G3089:H3089"/>
    <mergeCell ref="B3078:G3078"/>
    <mergeCell ref="H3078:J3078"/>
    <mergeCell ref="G3080:H3080"/>
    <mergeCell ref="C3081:E3081"/>
    <mergeCell ref="G3081:J3081"/>
    <mergeCell ref="E3085:F3085"/>
    <mergeCell ref="G3085:H3085"/>
    <mergeCell ref="I3085:J3085"/>
    <mergeCell ref="C3072:E3072"/>
    <mergeCell ref="G3072:J3072"/>
    <mergeCell ref="E3076:F3076"/>
    <mergeCell ref="G3076:H3076"/>
    <mergeCell ref="I3076:J3076"/>
    <mergeCell ref="E3077:F3077"/>
    <mergeCell ref="G3077:H3077"/>
    <mergeCell ref="I3077:J3077"/>
    <mergeCell ref="E3068:F3068"/>
    <mergeCell ref="G3068:H3068"/>
    <mergeCell ref="I3068:J3068"/>
    <mergeCell ref="B3069:G3069"/>
    <mergeCell ref="H3069:J3069"/>
    <mergeCell ref="G3071:H3071"/>
    <mergeCell ref="B3060:G3060"/>
    <mergeCell ref="H3060:J3060"/>
    <mergeCell ref="G3062:H3062"/>
    <mergeCell ref="C3063:E3063"/>
    <mergeCell ref="G3063:J3063"/>
    <mergeCell ref="E3067:F3067"/>
    <mergeCell ref="G3067:H3067"/>
    <mergeCell ref="I3067:J3067"/>
    <mergeCell ref="C3054:E3054"/>
    <mergeCell ref="G3054:J3054"/>
    <mergeCell ref="E3058:F3058"/>
    <mergeCell ref="G3058:H3058"/>
    <mergeCell ref="I3058:J3058"/>
    <mergeCell ref="E3059:F3059"/>
    <mergeCell ref="G3059:H3059"/>
    <mergeCell ref="I3059:J3059"/>
    <mergeCell ref="E3050:F3050"/>
    <mergeCell ref="G3050:H3050"/>
    <mergeCell ref="I3050:J3050"/>
    <mergeCell ref="B3051:G3051"/>
    <mergeCell ref="H3051:J3051"/>
    <mergeCell ref="G3053:H3053"/>
    <mergeCell ref="B3042:G3042"/>
    <mergeCell ref="H3042:J3042"/>
    <mergeCell ref="G3044:H3044"/>
    <mergeCell ref="C3045:E3045"/>
    <mergeCell ref="G3045:J3045"/>
    <mergeCell ref="E3049:F3049"/>
    <mergeCell ref="G3049:H3049"/>
    <mergeCell ref="I3049:J3049"/>
    <mergeCell ref="C3036:E3036"/>
    <mergeCell ref="G3036:J3036"/>
    <mergeCell ref="E3040:F3040"/>
    <mergeCell ref="G3040:H3040"/>
    <mergeCell ref="I3040:J3040"/>
    <mergeCell ref="E3041:F3041"/>
    <mergeCell ref="G3041:H3041"/>
    <mergeCell ref="I3041:J3041"/>
    <mergeCell ref="E3032:F3032"/>
    <mergeCell ref="G3032:H3032"/>
    <mergeCell ref="I3032:J3032"/>
    <mergeCell ref="B3033:G3033"/>
    <mergeCell ref="H3033:J3033"/>
    <mergeCell ref="G3035:H3035"/>
    <mergeCell ref="B3024:G3024"/>
    <mergeCell ref="H3024:J3024"/>
    <mergeCell ref="G3026:H3026"/>
    <mergeCell ref="C3027:E3027"/>
    <mergeCell ref="G3027:J3027"/>
    <mergeCell ref="E3031:F3031"/>
    <mergeCell ref="G3031:H3031"/>
    <mergeCell ref="I3031:J3031"/>
    <mergeCell ref="C3018:E3018"/>
    <mergeCell ref="G3018:J3018"/>
    <mergeCell ref="E3022:F3022"/>
    <mergeCell ref="G3022:H3022"/>
    <mergeCell ref="I3022:J3022"/>
    <mergeCell ref="E3023:F3023"/>
    <mergeCell ref="G3023:H3023"/>
    <mergeCell ref="I3023:J3023"/>
    <mergeCell ref="E3014:F3014"/>
    <mergeCell ref="G3014:H3014"/>
    <mergeCell ref="I3014:J3014"/>
    <mergeCell ref="B3015:G3015"/>
    <mergeCell ref="H3015:J3015"/>
    <mergeCell ref="G3017:H3017"/>
    <mergeCell ref="B3006:G3006"/>
    <mergeCell ref="H3006:J3006"/>
    <mergeCell ref="G3008:H3008"/>
    <mergeCell ref="C3009:E3009"/>
    <mergeCell ref="G3009:J3009"/>
    <mergeCell ref="E3013:F3013"/>
    <mergeCell ref="G3013:H3013"/>
    <mergeCell ref="I3013:J3013"/>
    <mergeCell ref="C3000:E3000"/>
    <mergeCell ref="G3000:J3000"/>
    <mergeCell ref="E3004:F3004"/>
    <mergeCell ref="G3004:H3004"/>
    <mergeCell ref="I3004:J3004"/>
    <mergeCell ref="E3005:F3005"/>
    <mergeCell ref="G3005:H3005"/>
    <mergeCell ref="I3005:J3005"/>
    <mergeCell ref="E2996:F2996"/>
    <mergeCell ref="G2996:H2996"/>
    <mergeCell ref="I2996:J2996"/>
    <mergeCell ref="B2997:G2997"/>
    <mergeCell ref="H2997:J2997"/>
    <mergeCell ref="G2999:H2999"/>
    <mergeCell ref="B2988:G2988"/>
    <mergeCell ref="H2988:J2988"/>
    <mergeCell ref="G2990:H2990"/>
    <mergeCell ref="C2991:E2991"/>
    <mergeCell ref="G2991:J2991"/>
    <mergeCell ref="E2995:F2995"/>
    <mergeCell ref="G2995:H2995"/>
    <mergeCell ref="I2995:J2995"/>
    <mergeCell ref="C2982:E2982"/>
    <mergeCell ref="G2982:J2982"/>
    <mergeCell ref="E2986:F2986"/>
    <mergeCell ref="G2986:H2986"/>
    <mergeCell ref="I2986:J2986"/>
    <mergeCell ref="E2987:F2987"/>
    <mergeCell ref="G2987:H2987"/>
    <mergeCell ref="I2987:J2987"/>
    <mergeCell ref="E2978:F2978"/>
    <mergeCell ref="G2978:H2978"/>
    <mergeCell ref="I2978:J2978"/>
    <mergeCell ref="B2979:G2979"/>
    <mergeCell ref="H2979:J2979"/>
    <mergeCell ref="G2981:H2981"/>
    <mergeCell ref="B2970:G2970"/>
    <mergeCell ref="H2970:J2970"/>
    <mergeCell ref="G2972:H2972"/>
    <mergeCell ref="C2973:E2973"/>
    <mergeCell ref="G2973:J2973"/>
    <mergeCell ref="E2977:F2977"/>
    <mergeCell ref="G2977:H2977"/>
    <mergeCell ref="I2977:J2977"/>
    <mergeCell ref="C2964:E2964"/>
    <mergeCell ref="G2964:J2964"/>
    <mergeCell ref="E2968:F2968"/>
    <mergeCell ref="G2968:H2968"/>
    <mergeCell ref="I2968:J2968"/>
    <mergeCell ref="E2969:F2969"/>
    <mergeCell ref="G2969:H2969"/>
    <mergeCell ref="I2969:J2969"/>
    <mergeCell ref="E2960:F2960"/>
    <mergeCell ref="G2960:H2960"/>
    <mergeCell ref="I2960:J2960"/>
    <mergeCell ref="B2961:G2961"/>
    <mergeCell ref="H2961:J2961"/>
    <mergeCell ref="G2963:H2963"/>
    <mergeCell ref="B2952:G2952"/>
    <mergeCell ref="H2952:J2952"/>
    <mergeCell ref="G2954:H2954"/>
    <mergeCell ref="C2955:E2955"/>
    <mergeCell ref="G2955:J2955"/>
    <mergeCell ref="E2959:F2959"/>
    <mergeCell ref="G2959:H2959"/>
    <mergeCell ref="I2959:J2959"/>
    <mergeCell ref="C2946:E2946"/>
    <mergeCell ref="G2946:J2946"/>
    <mergeCell ref="E2950:F2950"/>
    <mergeCell ref="G2950:H2950"/>
    <mergeCell ref="I2950:J2950"/>
    <mergeCell ref="E2951:F2951"/>
    <mergeCell ref="G2951:H2951"/>
    <mergeCell ref="I2951:J2951"/>
    <mergeCell ref="E2942:F2942"/>
    <mergeCell ref="G2942:H2942"/>
    <mergeCell ref="I2942:J2942"/>
    <mergeCell ref="B2943:G2943"/>
    <mergeCell ref="H2943:J2943"/>
    <mergeCell ref="G2945:H2945"/>
    <mergeCell ref="B2934:G2934"/>
    <mergeCell ref="H2934:J2934"/>
    <mergeCell ref="G2936:H2936"/>
    <mergeCell ref="C2937:E2937"/>
    <mergeCell ref="G2937:J2937"/>
    <mergeCell ref="E2941:F2941"/>
    <mergeCell ref="G2941:H2941"/>
    <mergeCell ref="I2941:J2941"/>
    <mergeCell ref="C2928:E2928"/>
    <mergeCell ref="G2928:J2928"/>
    <mergeCell ref="E2932:F2932"/>
    <mergeCell ref="G2932:H2932"/>
    <mergeCell ref="I2932:J2932"/>
    <mergeCell ref="E2933:F2933"/>
    <mergeCell ref="G2933:H2933"/>
    <mergeCell ref="I2933:J2933"/>
    <mergeCell ref="E2924:F2924"/>
    <mergeCell ref="G2924:H2924"/>
    <mergeCell ref="I2924:J2924"/>
    <mergeCell ref="B2925:G2925"/>
    <mergeCell ref="H2925:J2925"/>
    <mergeCell ref="G2927:H2927"/>
    <mergeCell ref="B2916:G2916"/>
    <mergeCell ref="H2916:J2916"/>
    <mergeCell ref="G2918:H2918"/>
    <mergeCell ref="C2919:E2919"/>
    <mergeCell ref="G2919:J2919"/>
    <mergeCell ref="E2923:F2923"/>
    <mergeCell ref="G2923:H2923"/>
    <mergeCell ref="I2923:J2923"/>
    <mergeCell ref="C2910:E2910"/>
    <mergeCell ref="G2910:J2910"/>
    <mergeCell ref="E2914:F2914"/>
    <mergeCell ref="G2914:H2914"/>
    <mergeCell ref="I2914:J2914"/>
    <mergeCell ref="E2915:F2915"/>
    <mergeCell ref="G2915:H2915"/>
    <mergeCell ref="I2915:J2915"/>
    <mergeCell ref="E2906:F2906"/>
    <mergeCell ref="G2906:H2906"/>
    <mergeCell ref="I2906:J2906"/>
    <mergeCell ref="B2907:G2907"/>
    <mergeCell ref="H2907:J2907"/>
    <mergeCell ref="G2909:H2909"/>
    <mergeCell ref="B2898:G2898"/>
    <mergeCell ref="H2898:J2898"/>
    <mergeCell ref="G2900:H2900"/>
    <mergeCell ref="C2901:E2901"/>
    <mergeCell ref="G2901:J2901"/>
    <mergeCell ref="E2905:F2905"/>
    <mergeCell ref="G2905:H2905"/>
    <mergeCell ref="I2905:J2905"/>
    <mergeCell ref="C2892:E2892"/>
    <mergeCell ref="G2892:J2892"/>
    <mergeCell ref="E2896:F2896"/>
    <mergeCell ref="G2896:H2896"/>
    <mergeCell ref="I2896:J2896"/>
    <mergeCell ref="E2897:F2897"/>
    <mergeCell ref="G2897:H2897"/>
    <mergeCell ref="I2897:J2897"/>
    <mergeCell ref="E2888:F2888"/>
    <mergeCell ref="G2888:H2888"/>
    <mergeCell ref="I2888:J2888"/>
    <mergeCell ref="B2889:G2889"/>
    <mergeCell ref="H2889:J2889"/>
    <mergeCell ref="G2891:H2891"/>
    <mergeCell ref="B2880:G2880"/>
    <mergeCell ref="H2880:J2880"/>
    <mergeCell ref="G2882:H2882"/>
    <mergeCell ref="C2883:E2883"/>
    <mergeCell ref="G2883:J2883"/>
    <mergeCell ref="E2887:F2887"/>
    <mergeCell ref="G2887:H2887"/>
    <mergeCell ref="I2887:J2887"/>
    <mergeCell ref="C2874:E2874"/>
    <mergeCell ref="G2874:J2874"/>
    <mergeCell ref="E2878:F2878"/>
    <mergeCell ref="G2878:H2878"/>
    <mergeCell ref="I2878:J2878"/>
    <mergeCell ref="E2879:F2879"/>
    <mergeCell ref="G2879:H2879"/>
    <mergeCell ref="I2879:J2879"/>
    <mergeCell ref="E2870:F2870"/>
    <mergeCell ref="G2870:H2870"/>
    <mergeCell ref="I2870:J2870"/>
    <mergeCell ref="B2871:G2871"/>
    <mergeCell ref="H2871:J2871"/>
    <mergeCell ref="G2873:H2873"/>
    <mergeCell ref="B2862:G2862"/>
    <mergeCell ref="H2862:J2862"/>
    <mergeCell ref="G2864:H2864"/>
    <mergeCell ref="C2865:E2865"/>
    <mergeCell ref="G2865:J2865"/>
    <mergeCell ref="E2869:F2869"/>
    <mergeCell ref="G2869:H2869"/>
    <mergeCell ref="I2869:J2869"/>
    <mergeCell ref="C2856:E2856"/>
    <mergeCell ref="G2856:J2856"/>
    <mergeCell ref="E2860:F2860"/>
    <mergeCell ref="G2860:H2860"/>
    <mergeCell ref="I2860:J2860"/>
    <mergeCell ref="E2861:F2861"/>
    <mergeCell ref="G2861:H2861"/>
    <mergeCell ref="I2861:J2861"/>
    <mergeCell ref="E2852:F2852"/>
    <mergeCell ref="G2852:H2852"/>
    <mergeCell ref="I2852:J2852"/>
    <mergeCell ref="B2853:G2853"/>
    <mergeCell ref="H2853:J2853"/>
    <mergeCell ref="G2855:H2855"/>
    <mergeCell ref="B2844:G2844"/>
    <mergeCell ref="H2844:J2844"/>
    <mergeCell ref="G2846:H2846"/>
    <mergeCell ref="C2847:E2847"/>
    <mergeCell ref="G2847:J2847"/>
    <mergeCell ref="E2851:F2851"/>
    <mergeCell ref="G2851:H2851"/>
    <mergeCell ref="I2851:J2851"/>
    <mergeCell ref="C2838:E2838"/>
    <mergeCell ref="G2838:J2838"/>
    <mergeCell ref="E2842:F2842"/>
    <mergeCell ref="G2842:H2842"/>
    <mergeCell ref="I2842:J2842"/>
    <mergeCell ref="E2843:F2843"/>
    <mergeCell ref="G2843:H2843"/>
    <mergeCell ref="I2843:J2843"/>
    <mergeCell ref="E2834:F2834"/>
    <mergeCell ref="G2834:H2834"/>
    <mergeCell ref="I2834:J2834"/>
    <mergeCell ref="B2835:G2835"/>
    <mergeCell ref="H2835:J2835"/>
    <mergeCell ref="G2837:H2837"/>
    <mergeCell ref="B2826:G2826"/>
    <mergeCell ref="H2826:J2826"/>
    <mergeCell ref="G2828:H2828"/>
    <mergeCell ref="C2829:E2829"/>
    <mergeCell ref="G2829:J2829"/>
    <mergeCell ref="E2833:F2833"/>
    <mergeCell ref="G2833:H2833"/>
    <mergeCell ref="I2833:J2833"/>
    <mergeCell ref="C2820:E2820"/>
    <mergeCell ref="G2820:J2820"/>
    <mergeCell ref="E2824:F2824"/>
    <mergeCell ref="G2824:H2824"/>
    <mergeCell ref="I2824:J2824"/>
    <mergeCell ref="E2825:F2825"/>
    <mergeCell ref="G2825:H2825"/>
    <mergeCell ref="I2825:J2825"/>
    <mergeCell ref="E2816:F2816"/>
    <mergeCell ref="G2816:H2816"/>
    <mergeCell ref="I2816:J2816"/>
    <mergeCell ref="B2817:G2817"/>
    <mergeCell ref="H2817:J2817"/>
    <mergeCell ref="G2819:H2819"/>
    <mergeCell ref="B2808:G2808"/>
    <mergeCell ref="H2808:J2808"/>
    <mergeCell ref="G2810:H2810"/>
    <mergeCell ref="C2811:E2811"/>
    <mergeCell ref="G2811:J2811"/>
    <mergeCell ref="E2815:F2815"/>
    <mergeCell ref="G2815:H2815"/>
    <mergeCell ref="I2815:J2815"/>
    <mergeCell ref="C2802:E2802"/>
    <mergeCell ref="G2802:J2802"/>
    <mergeCell ref="E2806:F2806"/>
    <mergeCell ref="G2806:H2806"/>
    <mergeCell ref="I2806:J2806"/>
    <mergeCell ref="E2807:F2807"/>
    <mergeCell ref="G2807:H2807"/>
    <mergeCell ref="I2807:J2807"/>
    <mergeCell ref="E2798:F2798"/>
    <mergeCell ref="G2798:H2798"/>
    <mergeCell ref="I2798:J2798"/>
    <mergeCell ref="B2799:G2799"/>
    <mergeCell ref="H2799:J2799"/>
    <mergeCell ref="G2801:H2801"/>
    <mergeCell ref="B2790:G2790"/>
    <mergeCell ref="H2790:J2790"/>
    <mergeCell ref="G2792:H2792"/>
    <mergeCell ref="C2793:E2793"/>
    <mergeCell ref="G2793:J2793"/>
    <mergeCell ref="E2797:F2797"/>
    <mergeCell ref="G2797:H2797"/>
    <mergeCell ref="I2797:J2797"/>
    <mergeCell ref="C2784:E2784"/>
    <mergeCell ref="G2784:J2784"/>
    <mergeCell ref="E2788:F2788"/>
    <mergeCell ref="G2788:H2788"/>
    <mergeCell ref="I2788:J2788"/>
    <mergeCell ref="E2789:F2789"/>
    <mergeCell ref="G2789:H2789"/>
    <mergeCell ref="I2789:J2789"/>
    <mergeCell ref="E2780:F2780"/>
    <mergeCell ref="G2780:H2780"/>
    <mergeCell ref="I2780:J2780"/>
    <mergeCell ref="B2781:G2781"/>
    <mergeCell ref="H2781:J2781"/>
    <mergeCell ref="G2783:H2783"/>
    <mergeCell ref="B2772:G2772"/>
    <mergeCell ref="H2772:J2772"/>
    <mergeCell ref="G2774:H2774"/>
    <mergeCell ref="C2775:E2775"/>
    <mergeCell ref="G2775:J2775"/>
    <mergeCell ref="E2779:F2779"/>
    <mergeCell ref="G2779:H2779"/>
    <mergeCell ref="I2779:J2779"/>
    <mergeCell ref="C2766:E2766"/>
    <mergeCell ref="G2766:J2766"/>
    <mergeCell ref="E2770:F2770"/>
    <mergeCell ref="G2770:H2770"/>
    <mergeCell ref="I2770:J2770"/>
    <mergeCell ref="E2771:F2771"/>
    <mergeCell ref="G2771:H2771"/>
    <mergeCell ref="I2771:J2771"/>
    <mergeCell ref="E2762:F2762"/>
    <mergeCell ref="G2762:H2762"/>
    <mergeCell ref="I2762:J2762"/>
    <mergeCell ref="B2763:G2763"/>
    <mergeCell ref="H2763:J2763"/>
    <mergeCell ref="G2765:H2765"/>
    <mergeCell ref="B2754:G2754"/>
    <mergeCell ref="H2754:J2754"/>
    <mergeCell ref="G2756:H2756"/>
    <mergeCell ref="C2757:E2757"/>
    <mergeCell ref="G2757:J2757"/>
    <mergeCell ref="E2761:F2761"/>
    <mergeCell ref="G2761:H2761"/>
    <mergeCell ref="I2761:J2761"/>
    <mergeCell ref="C2748:E2748"/>
    <mergeCell ref="G2748:J2748"/>
    <mergeCell ref="E2752:F2752"/>
    <mergeCell ref="G2752:H2752"/>
    <mergeCell ref="I2752:J2752"/>
    <mergeCell ref="E2753:F2753"/>
    <mergeCell ref="G2753:H2753"/>
    <mergeCell ref="I2753:J2753"/>
    <mergeCell ref="E2744:F2744"/>
    <mergeCell ref="G2744:H2744"/>
    <mergeCell ref="I2744:J2744"/>
    <mergeCell ref="B2745:G2745"/>
    <mergeCell ref="H2745:J2745"/>
    <mergeCell ref="G2747:H2747"/>
    <mergeCell ref="B2736:G2736"/>
    <mergeCell ref="H2736:J2736"/>
    <mergeCell ref="G2738:H2738"/>
    <mergeCell ref="C2739:E2739"/>
    <mergeCell ref="G2739:J2739"/>
    <mergeCell ref="E2743:F2743"/>
    <mergeCell ref="G2743:H2743"/>
    <mergeCell ref="I2743:J2743"/>
    <mergeCell ref="C2730:E2730"/>
    <mergeCell ref="G2730:J2730"/>
    <mergeCell ref="E2734:F2734"/>
    <mergeCell ref="G2734:H2734"/>
    <mergeCell ref="I2734:J2734"/>
    <mergeCell ref="E2735:F2735"/>
    <mergeCell ref="G2735:H2735"/>
    <mergeCell ref="I2735:J2735"/>
    <mergeCell ref="E2726:F2726"/>
    <mergeCell ref="G2726:H2726"/>
    <mergeCell ref="I2726:J2726"/>
    <mergeCell ref="B2727:G2727"/>
    <mergeCell ref="H2727:J2727"/>
    <mergeCell ref="G2729:H2729"/>
    <mergeCell ref="B2718:G2718"/>
    <mergeCell ref="H2718:J2718"/>
    <mergeCell ref="G2720:H2720"/>
    <mergeCell ref="C2721:E2721"/>
    <mergeCell ref="G2721:J2721"/>
    <mergeCell ref="E2725:F2725"/>
    <mergeCell ref="G2725:H2725"/>
    <mergeCell ref="I2725:J2725"/>
    <mergeCell ref="C2712:E2712"/>
    <mergeCell ref="G2712:J2712"/>
    <mergeCell ref="E2716:F2716"/>
    <mergeCell ref="G2716:H2716"/>
    <mergeCell ref="I2716:J2716"/>
    <mergeCell ref="E2717:F2717"/>
    <mergeCell ref="G2717:H2717"/>
    <mergeCell ref="I2717:J2717"/>
    <mergeCell ref="E2708:F2708"/>
    <mergeCell ref="G2708:H2708"/>
    <mergeCell ref="I2708:J2708"/>
    <mergeCell ref="B2709:G2709"/>
    <mergeCell ref="H2709:J2709"/>
    <mergeCell ref="G2711:H2711"/>
    <mergeCell ref="B2700:G2700"/>
    <mergeCell ref="H2700:J2700"/>
    <mergeCell ref="G2702:H2702"/>
    <mergeCell ref="C2703:E2703"/>
    <mergeCell ref="G2703:J2703"/>
    <mergeCell ref="E2707:F2707"/>
    <mergeCell ref="G2707:H2707"/>
    <mergeCell ref="I2707:J2707"/>
    <mergeCell ref="C2694:E2694"/>
    <mergeCell ref="G2694:J2694"/>
    <mergeCell ref="E2698:F2698"/>
    <mergeCell ref="G2698:H2698"/>
    <mergeCell ref="I2698:J2698"/>
    <mergeCell ref="E2699:F2699"/>
    <mergeCell ref="G2699:H2699"/>
    <mergeCell ref="I2699:J2699"/>
    <mergeCell ref="E2690:F2690"/>
    <mergeCell ref="G2690:H2690"/>
    <mergeCell ref="I2690:J2690"/>
    <mergeCell ref="B2691:G2691"/>
    <mergeCell ref="H2691:J2691"/>
    <mergeCell ref="G2693:H2693"/>
    <mergeCell ref="B2682:G2682"/>
    <mergeCell ref="H2682:J2682"/>
    <mergeCell ref="G2684:H2684"/>
    <mergeCell ref="C2685:E2685"/>
    <mergeCell ref="G2685:J2685"/>
    <mergeCell ref="E2689:F2689"/>
    <mergeCell ref="G2689:H2689"/>
    <mergeCell ref="I2689:J2689"/>
    <mergeCell ref="C2676:E2676"/>
    <mergeCell ref="G2676:J2676"/>
    <mergeCell ref="E2680:F2680"/>
    <mergeCell ref="G2680:H2680"/>
    <mergeCell ref="I2680:J2680"/>
    <mergeCell ref="E2681:F2681"/>
    <mergeCell ref="G2681:H2681"/>
    <mergeCell ref="I2681:J2681"/>
    <mergeCell ref="E2672:F2672"/>
    <mergeCell ref="G2672:H2672"/>
    <mergeCell ref="I2672:J2672"/>
    <mergeCell ref="B2673:G2673"/>
    <mergeCell ref="H2673:J2673"/>
    <mergeCell ref="G2675:H2675"/>
    <mergeCell ref="B2664:G2664"/>
    <mergeCell ref="H2664:J2664"/>
    <mergeCell ref="G2666:H2666"/>
    <mergeCell ref="C2667:E2667"/>
    <mergeCell ref="G2667:J2667"/>
    <mergeCell ref="E2671:F2671"/>
    <mergeCell ref="G2671:H2671"/>
    <mergeCell ref="I2671:J2671"/>
    <mergeCell ref="C2658:E2658"/>
    <mergeCell ref="G2658:J2658"/>
    <mergeCell ref="E2662:F2662"/>
    <mergeCell ref="G2662:H2662"/>
    <mergeCell ref="I2662:J2662"/>
    <mergeCell ref="E2663:F2663"/>
    <mergeCell ref="G2663:H2663"/>
    <mergeCell ref="I2663:J2663"/>
    <mergeCell ref="E2654:F2654"/>
    <mergeCell ref="G2654:H2654"/>
    <mergeCell ref="I2654:J2654"/>
    <mergeCell ref="B2655:G2655"/>
    <mergeCell ref="H2655:J2655"/>
    <mergeCell ref="G2657:H2657"/>
    <mergeCell ref="B2646:G2646"/>
    <mergeCell ref="H2646:J2646"/>
    <mergeCell ref="G2648:H2648"/>
    <mergeCell ref="C2649:E2649"/>
    <mergeCell ref="G2649:J2649"/>
    <mergeCell ref="E2653:F2653"/>
    <mergeCell ref="G2653:H2653"/>
    <mergeCell ref="I2653:J2653"/>
    <mergeCell ref="C2640:E2640"/>
    <mergeCell ref="G2640:J2640"/>
    <mergeCell ref="E2644:F2644"/>
    <mergeCell ref="G2644:H2644"/>
    <mergeCell ref="I2644:J2644"/>
    <mergeCell ref="E2645:F2645"/>
    <mergeCell ref="G2645:H2645"/>
    <mergeCell ref="I2645:J2645"/>
    <mergeCell ref="E2636:F2636"/>
    <mergeCell ref="G2636:H2636"/>
    <mergeCell ref="I2636:J2636"/>
    <mergeCell ref="B2637:G2637"/>
    <mergeCell ref="H2637:J2637"/>
    <mergeCell ref="G2639:H2639"/>
    <mergeCell ref="B2628:G2628"/>
    <mergeCell ref="H2628:J2628"/>
    <mergeCell ref="G2630:H2630"/>
    <mergeCell ref="C2631:E2631"/>
    <mergeCell ref="G2631:J2631"/>
    <mergeCell ref="E2635:F2635"/>
    <mergeCell ref="G2635:H2635"/>
    <mergeCell ref="I2635:J2635"/>
    <mergeCell ref="C2622:E2622"/>
    <mergeCell ref="G2622:J2622"/>
    <mergeCell ref="E2626:F2626"/>
    <mergeCell ref="G2626:H2626"/>
    <mergeCell ref="I2626:J2626"/>
    <mergeCell ref="E2627:F2627"/>
    <mergeCell ref="G2627:H2627"/>
    <mergeCell ref="I2627:J2627"/>
    <mergeCell ref="E2618:F2618"/>
    <mergeCell ref="G2618:H2618"/>
    <mergeCell ref="I2618:J2618"/>
    <mergeCell ref="B2619:G2619"/>
    <mergeCell ref="H2619:J2619"/>
    <mergeCell ref="G2621:H2621"/>
    <mergeCell ref="B2610:G2610"/>
    <mergeCell ref="H2610:J2610"/>
    <mergeCell ref="G2612:H2612"/>
    <mergeCell ref="C2613:E2613"/>
    <mergeCell ref="G2613:J2613"/>
    <mergeCell ref="E2617:F2617"/>
    <mergeCell ref="G2617:H2617"/>
    <mergeCell ref="I2617:J2617"/>
    <mergeCell ref="C2604:E2604"/>
    <mergeCell ref="G2604:J2604"/>
    <mergeCell ref="E2608:F2608"/>
    <mergeCell ref="G2608:H2608"/>
    <mergeCell ref="I2608:J2608"/>
    <mergeCell ref="E2609:F2609"/>
    <mergeCell ref="G2609:H2609"/>
    <mergeCell ref="I2609:J2609"/>
    <mergeCell ref="E2600:F2600"/>
    <mergeCell ref="G2600:H2600"/>
    <mergeCell ref="I2600:J2600"/>
    <mergeCell ref="B2601:G2601"/>
    <mergeCell ref="H2601:J2601"/>
    <mergeCell ref="G2603:H2603"/>
    <mergeCell ref="B2592:G2592"/>
    <mergeCell ref="H2592:J2592"/>
    <mergeCell ref="G2594:H2594"/>
    <mergeCell ref="C2595:E2595"/>
    <mergeCell ref="G2595:J2595"/>
    <mergeCell ref="E2599:F2599"/>
    <mergeCell ref="G2599:H2599"/>
    <mergeCell ref="I2599:J2599"/>
    <mergeCell ref="C2586:E2586"/>
    <mergeCell ref="G2586:J2586"/>
    <mergeCell ref="E2590:F2590"/>
    <mergeCell ref="G2590:H2590"/>
    <mergeCell ref="I2590:J2590"/>
    <mergeCell ref="E2591:F2591"/>
    <mergeCell ref="G2591:H2591"/>
    <mergeCell ref="I2591:J2591"/>
    <mergeCell ref="E2582:F2582"/>
    <mergeCell ref="G2582:H2582"/>
    <mergeCell ref="I2582:J2582"/>
    <mergeCell ref="B2583:G2583"/>
    <mergeCell ref="H2583:J2583"/>
    <mergeCell ref="G2585:H2585"/>
    <mergeCell ref="B2574:G2574"/>
    <mergeCell ref="H2574:J2574"/>
    <mergeCell ref="G2576:H2576"/>
    <mergeCell ref="C2577:E2577"/>
    <mergeCell ref="G2577:J2577"/>
    <mergeCell ref="E2581:F2581"/>
    <mergeCell ref="G2581:H2581"/>
    <mergeCell ref="I2581:J2581"/>
    <mergeCell ref="C2568:E2568"/>
    <mergeCell ref="G2568:J2568"/>
    <mergeCell ref="E2572:F2572"/>
    <mergeCell ref="G2572:H2572"/>
    <mergeCell ref="I2572:J2572"/>
    <mergeCell ref="E2573:F2573"/>
    <mergeCell ref="G2573:H2573"/>
    <mergeCell ref="I2573:J2573"/>
    <mergeCell ref="E2564:F2564"/>
    <mergeCell ref="G2564:H2564"/>
    <mergeCell ref="I2564:J2564"/>
    <mergeCell ref="B2565:G2565"/>
    <mergeCell ref="H2565:J2565"/>
    <mergeCell ref="G2567:H2567"/>
    <mergeCell ref="B2556:G2556"/>
    <mergeCell ref="H2556:J2556"/>
    <mergeCell ref="G2558:H2558"/>
    <mergeCell ref="C2559:E2559"/>
    <mergeCell ref="G2559:J2559"/>
    <mergeCell ref="E2563:F2563"/>
    <mergeCell ref="G2563:H2563"/>
    <mergeCell ref="I2563:J2563"/>
    <mergeCell ref="C2550:E2550"/>
    <mergeCell ref="G2550:J2550"/>
    <mergeCell ref="E2554:F2554"/>
    <mergeCell ref="G2554:H2554"/>
    <mergeCell ref="I2554:J2554"/>
    <mergeCell ref="E2555:F2555"/>
    <mergeCell ref="G2555:H2555"/>
    <mergeCell ref="I2555:J2555"/>
    <mergeCell ref="E2546:F2546"/>
    <mergeCell ref="G2546:H2546"/>
    <mergeCell ref="I2546:J2546"/>
    <mergeCell ref="B2547:G2547"/>
    <mergeCell ref="H2547:J2547"/>
    <mergeCell ref="G2549:H2549"/>
    <mergeCell ref="B2538:G2538"/>
    <mergeCell ref="H2538:J2538"/>
    <mergeCell ref="G2540:H2540"/>
    <mergeCell ref="C2541:E2541"/>
    <mergeCell ref="G2541:J2541"/>
    <mergeCell ref="E2545:F2545"/>
    <mergeCell ref="G2545:H2545"/>
    <mergeCell ref="I2545:J2545"/>
    <mergeCell ref="C2532:E2532"/>
    <mergeCell ref="G2532:J2532"/>
    <mergeCell ref="E2536:F2536"/>
    <mergeCell ref="G2536:H2536"/>
    <mergeCell ref="I2536:J2536"/>
    <mergeCell ref="E2537:F2537"/>
    <mergeCell ref="G2537:H2537"/>
    <mergeCell ref="I2537:J2537"/>
    <mergeCell ref="E2528:F2528"/>
    <mergeCell ref="G2528:H2528"/>
    <mergeCell ref="I2528:J2528"/>
    <mergeCell ref="B2529:G2529"/>
    <mergeCell ref="H2529:J2529"/>
    <mergeCell ref="G2531:H2531"/>
    <mergeCell ref="B2520:G2520"/>
    <mergeCell ref="H2520:J2520"/>
    <mergeCell ref="G2522:H2522"/>
    <mergeCell ref="C2523:E2523"/>
    <mergeCell ref="G2523:J2523"/>
    <mergeCell ref="E2527:F2527"/>
    <mergeCell ref="G2527:H2527"/>
    <mergeCell ref="I2527:J2527"/>
    <mergeCell ref="C2514:E2514"/>
    <mergeCell ref="G2514:J2514"/>
    <mergeCell ref="E2518:F2518"/>
    <mergeCell ref="G2518:H2518"/>
    <mergeCell ref="I2518:J2518"/>
    <mergeCell ref="E2519:F2519"/>
    <mergeCell ref="G2519:H2519"/>
    <mergeCell ref="I2519:J2519"/>
    <mergeCell ref="E2510:F2510"/>
    <mergeCell ref="G2510:H2510"/>
    <mergeCell ref="I2510:J2510"/>
    <mergeCell ref="B2511:G2511"/>
    <mergeCell ref="H2511:J2511"/>
    <mergeCell ref="G2513:H2513"/>
    <mergeCell ref="B2502:G2502"/>
    <mergeCell ref="H2502:J2502"/>
    <mergeCell ref="G2504:H2504"/>
    <mergeCell ref="C2505:E2505"/>
    <mergeCell ref="G2505:J2505"/>
    <mergeCell ref="E2509:F2509"/>
    <mergeCell ref="G2509:H2509"/>
    <mergeCell ref="I2509:J2509"/>
    <mergeCell ref="C2496:E2496"/>
    <mergeCell ref="G2496:J2496"/>
    <mergeCell ref="E2500:F2500"/>
    <mergeCell ref="G2500:H2500"/>
    <mergeCell ref="I2500:J2500"/>
    <mergeCell ref="E2501:F2501"/>
    <mergeCell ref="G2501:H2501"/>
    <mergeCell ref="I2501:J2501"/>
    <mergeCell ref="E2492:F2492"/>
    <mergeCell ref="G2492:H2492"/>
    <mergeCell ref="I2492:J2492"/>
    <mergeCell ref="B2493:G2493"/>
    <mergeCell ref="H2493:J2493"/>
    <mergeCell ref="G2495:H2495"/>
    <mergeCell ref="B2484:G2484"/>
    <mergeCell ref="H2484:J2484"/>
    <mergeCell ref="G2486:H2486"/>
    <mergeCell ref="C2487:E2487"/>
    <mergeCell ref="G2487:J2487"/>
    <mergeCell ref="E2491:F2491"/>
    <mergeCell ref="G2491:H2491"/>
    <mergeCell ref="I2491:J2491"/>
    <mergeCell ref="C2478:E2478"/>
    <mergeCell ref="G2478:J2478"/>
    <mergeCell ref="E2482:F2482"/>
    <mergeCell ref="G2482:H2482"/>
    <mergeCell ref="I2482:J2482"/>
    <mergeCell ref="E2483:F2483"/>
    <mergeCell ref="G2483:H2483"/>
    <mergeCell ref="I2483:J2483"/>
    <mergeCell ref="E2474:F2474"/>
    <mergeCell ref="G2474:H2474"/>
    <mergeCell ref="I2474:J2474"/>
    <mergeCell ref="B2475:G2475"/>
    <mergeCell ref="H2475:J2475"/>
    <mergeCell ref="G2477:H2477"/>
    <mergeCell ref="B2466:G2466"/>
    <mergeCell ref="H2466:J2466"/>
    <mergeCell ref="G2468:H2468"/>
    <mergeCell ref="C2469:E2469"/>
    <mergeCell ref="G2469:J2469"/>
    <mergeCell ref="E2473:F2473"/>
    <mergeCell ref="G2473:H2473"/>
    <mergeCell ref="I2473:J2473"/>
    <mergeCell ref="C2460:E2460"/>
    <mergeCell ref="G2460:J2460"/>
    <mergeCell ref="E2464:F2464"/>
    <mergeCell ref="G2464:H2464"/>
    <mergeCell ref="I2464:J2464"/>
    <mergeCell ref="E2465:F2465"/>
    <mergeCell ref="G2465:H2465"/>
    <mergeCell ref="I2465:J2465"/>
    <mergeCell ref="E2456:F2456"/>
    <mergeCell ref="G2456:H2456"/>
    <mergeCell ref="I2456:J2456"/>
    <mergeCell ref="B2457:G2457"/>
    <mergeCell ref="H2457:J2457"/>
    <mergeCell ref="G2459:H2459"/>
    <mergeCell ref="B2448:G2448"/>
    <mergeCell ref="H2448:J2448"/>
    <mergeCell ref="G2450:H2450"/>
    <mergeCell ref="C2451:E2451"/>
    <mergeCell ref="G2451:J2451"/>
    <mergeCell ref="E2455:F2455"/>
    <mergeCell ref="G2455:H2455"/>
    <mergeCell ref="I2455:J2455"/>
    <mergeCell ref="C2442:E2442"/>
    <mergeCell ref="G2442:J2442"/>
    <mergeCell ref="E2446:F2446"/>
    <mergeCell ref="G2446:H2446"/>
    <mergeCell ref="I2446:J2446"/>
    <mergeCell ref="E2447:F2447"/>
    <mergeCell ref="G2447:H2447"/>
    <mergeCell ref="I2447:J2447"/>
    <mergeCell ref="E2438:F2438"/>
    <mergeCell ref="G2438:H2438"/>
    <mergeCell ref="I2438:J2438"/>
    <mergeCell ref="B2439:G2439"/>
    <mergeCell ref="H2439:J2439"/>
    <mergeCell ref="G2441:H2441"/>
    <mergeCell ref="B2430:G2430"/>
    <mergeCell ref="H2430:J2430"/>
    <mergeCell ref="G2432:H2432"/>
    <mergeCell ref="C2433:E2433"/>
    <mergeCell ref="G2433:J2433"/>
    <mergeCell ref="E2437:F2437"/>
    <mergeCell ref="G2437:H2437"/>
    <mergeCell ref="I2437:J2437"/>
    <mergeCell ref="C2424:E2424"/>
    <mergeCell ref="G2424:J2424"/>
    <mergeCell ref="E2428:F2428"/>
    <mergeCell ref="G2428:H2428"/>
    <mergeCell ref="I2428:J2428"/>
    <mergeCell ref="E2429:F2429"/>
    <mergeCell ref="G2429:H2429"/>
    <mergeCell ref="I2429:J2429"/>
    <mergeCell ref="E2420:F2420"/>
    <mergeCell ref="G2420:H2420"/>
    <mergeCell ref="I2420:J2420"/>
    <mergeCell ref="B2421:G2421"/>
    <mergeCell ref="H2421:J2421"/>
    <mergeCell ref="G2423:H2423"/>
    <mergeCell ref="B2412:G2412"/>
    <mergeCell ref="H2412:J2412"/>
    <mergeCell ref="G2414:H2414"/>
    <mergeCell ref="C2415:E2415"/>
    <mergeCell ref="G2415:J2415"/>
    <mergeCell ref="E2419:F2419"/>
    <mergeCell ref="G2419:H2419"/>
    <mergeCell ref="I2419:J2419"/>
    <mergeCell ref="C2406:E2406"/>
    <mergeCell ref="G2406:J2406"/>
    <mergeCell ref="E2410:F2410"/>
    <mergeCell ref="G2410:H2410"/>
    <mergeCell ref="I2410:J2410"/>
    <mergeCell ref="E2411:F2411"/>
    <mergeCell ref="G2411:H2411"/>
    <mergeCell ref="I2411:J2411"/>
    <mergeCell ref="E2402:F2402"/>
    <mergeCell ref="G2402:H2402"/>
    <mergeCell ref="I2402:J2402"/>
    <mergeCell ref="B2403:G2403"/>
    <mergeCell ref="H2403:J2403"/>
    <mergeCell ref="G2405:H2405"/>
    <mergeCell ref="B2394:G2394"/>
    <mergeCell ref="H2394:J2394"/>
    <mergeCell ref="G2396:H2396"/>
    <mergeCell ref="C2397:E2397"/>
    <mergeCell ref="G2397:J2397"/>
    <mergeCell ref="E2401:F2401"/>
    <mergeCell ref="G2401:H2401"/>
    <mergeCell ref="I2401:J2401"/>
    <mergeCell ref="C2388:E2388"/>
    <mergeCell ref="G2388:J2388"/>
    <mergeCell ref="E2392:F2392"/>
    <mergeCell ref="G2392:H2392"/>
    <mergeCell ref="I2392:J2392"/>
    <mergeCell ref="E2393:F2393"/>
    <mergeCell ref="G2393:H2393"/>
    <mergeCell ref="I2393:J2393"/>
    <mergeCell ref="E2384:F2384"/>
    <mergeCell ref="G2384:H2384"/>
    <mergeCell ref="I2384:J2384"/>
    <mergeCell ref="B2385:G2385"/>
    <mergeCell ref="H2385:J2385"/>
    <mergeCell ref="G2387:H2387"/>
    <mergeCell ref="B2376:G2376"/>
    <mergeCell ref="H2376:J2376"/>
    <mergeCell ref="G2378:H2378"/>
    <mergeCell ref="C2379:E2379"/>
    <mergeCell ref="G2379:J2379"/>
    <mergeCell ref="E2383:F2383"/>
    <mergeCell ref="G2383:H2383"/>
    <mergeCell ref="I2383:J2383"/>
    <mergeCell ref="C2370:E2370"/>
    <mergeCell ref="G2370:J2370"/>
    <mergeCell ref="E2374:F2374"/>
    <mergeCell ref="G2374:H2374"/>
    <mergeCell ref="I2374:J2374"/>
    <mergeCell ref="E2375:F2375"/>
    <mergeCell ref="G2375:H2375"/>
    <mergeCell ref="I2375:J2375"/>
    <mergeCell ref="E2366:F2366"/>
    <mergeCell ref="G2366:H2366"/>
    <mergeCell ref="I2366:J2366"/>
    <mergeCell ref="B2367:G2367"/>
    <mergeCell ref="H2367:J2367"/>
    <mergeCell ref="G2369:H2369"/>
    <mergeCell ref="B2358:G2358"/>
    <mergeCell ref="H2358:J2358"/>
    <mergeCell ref="G2360:H2360"/>
    <mergeCell ref="C2361:E2361"/>
    <mergeCell ref="G2361:J2361"/>
    <mergeCell ref="E2365:F2365"/>
    <mergeCell ref="G2365:H2365"/>
    <mergeCell ref="I2365:J2365"/>
    <mergeCell ref="C2352:E2352"/>
    <mergeCell ref="G2352:J2352"/>
    <mergeCell ref="E2356:F2356"/>
    <mergeCell ref="G2356:H2356"/>
    <mergeCell ref="I2356:J2356"/>
    <mergeCell ref="E2357:F2357"/>
    <mergeCell ref="G2357:H2357"/>
    <mergeCell ref="I2357:J2357"/>
    <mergeCell ref="E2348:F2348"/>
    <mergeCell ref="G2348:H2348"/>
    <mergeCell ref="I2348:J2348"/>
    <mergeCell ref="B2349:G2349"/>
    <mergeCell ref="H2349:J2349"/>
    <mergeCell ref="G2351:H2351"/>
    <mergeCell ref="B2340:G2340"/>
    <mergeCell ref="H2340:J2340"/>
    <mergeCell ref="G2342:H2342"/>
    <mergeCell ref="C2343:E2343"/>
    <mergeCell ref="G2343:J2343"/>
    <mergeCell ref="E2347:F2347"/>
    <mergeCell ref="G2347:H2347"/>
    <mergeCell ref="I2347:J2347"/>
    <mergeCell ref="C2334:E2334"/>
    <mergeCell ref="G2334:J2334"/>
    <mergeCell ref="E2338:F2338"/>
    <mergeCell ref="G2338:H2338"/>
    <mergeCell ref="I2338:J2338"/>
    <mergeCell ref="E2339:F2339"/>
    <mergeCell ref="G2339:H2339"/>
    <mergeCell ref="I2339:J2339"/>
    <mergeCell ref="E2330:F2330"/>
    <mergeCell ref="G2330:H2330"/>
    <mergeCell ref="I2330:J2330"/>
    <mergeCell ref="B2331:G2331"/>
    <mergeCell ref="H2331:J2331"/>
    <mergeCell ref="G2333:H2333"/>
    <mergeCell ref="B2322:G2322"/>
    <mergeCell ref="H2322:J2322"/>
    <mergeCell ref="G2324:H2324"/>
    <mergeCell ref="C2325:E2325"/>
    <mergeCell ref="G2325:J2325"/>
    <mergeCell ref="E2329:F2329"/>
    <mergeCell ref="G2329:H2329"/>
    <mergeCell ref="I2329:J2329"/>
    <mergeCell ref="C2316:E2316"/>
    <mergeCell ref="G2316:J2316"/>
    <mergeCell ref="E2320:F2320"/>
    <mergeCell ref="G2320:H2320"/>
    <mergeCell ref="I2320:J2320"/>
    <mergeCell ref="E2321:F2321"/>
    <mergeCell ref="G2321:H2321"/>
    <mergeCell ref="I2321:J2321"/>
    <mergeCell ref="E2312:F2312"/>
    <mergeCell ref="G2312:H2312"/>
    <mergeCell ref="I2312:J2312"/>
    <mergeCell ref="B2313:G2313"/>
    <mergeCell ref="H2313:J2313"/>
    <mergeCell ref="G2315:H2315"/>
    <mergeCell ref="B2304:G2304"/>
    <mergeCell ref="H2304:J2304"/>
    <mergeCell ref="G2306:H2306"/>
    <mergeCell ref="C2307:E2307"/>
    <mergeCell ref="G2307:J2307"/>
    <mergeCell ref="E2311:F2311"/>
    <mergeCell ref="G2311:H2311"/>
    <mergeCell ref="I2311:J2311"/>
    <mergeCell ref="C2298:E2298"/>
    <mergeCell ref="G2298:J2298"/>
    <mergeCell ref="E2302:F2302"/>
    <mergeCell ref="G2302:H2302"/>
    <mergeCell ref="I2302:J2302"/>
    <mergeCell ref="E2303:F2303"/>
    <mergeCell ref="G2303:H2303"/>
    <mergeCell ref="I2303:J2303"/>
    <mergeCell ref="E2294:F2294"/>
    <mergeCell ref="G2294:H2294"/>
    <mergeCell ref="I2294:J2294"/>
    <mergeCell ref="B2295:G2295"/>
    <mergeCell ref="H2295:J2295"/>
    <mergeCell ref="G2297:H2297"/>
    <mergeCell ref="B2286:G2286"/>
    <mergeCell ref="H2286:J2286"/>
    <mergeCell ref="G2288:H2288"/>
    <mergeCell ref="C2289:E2289"/>
    <mergeCell ref="G2289:J2289"/>
    <mergeCell ref="E2293:F2293"/>
    <mergeCell ref="G2293:H2293"/>
    <mergeCell ref="I2293:J2293"/>
    <mergeCell ref="C2280:E2280"/>
    <mergeCell ref="G2280:J2280"/>
    <mergeCell ref="E2284:F2284"/>
    <mergeCell ref="G2284:H2284"/>
    <mergeCell ref="I2284:J2284"/>
    <mergeCell ref="E2285:F2285"/>
    <mergeCell ref="G2285:H2285"/>
    <mergeCell ref="I2285:J2285"/>
    <mergeCell ref="E2276:F2276"/>
    <mergeCell ref="G2276:H2276"/>
    <mergeCell ref="I2276:J2276"/>
    <mergeCell ref="B2277:G2277"/>
    <mergeCell ref="H2277:J2277"/>
    <mergeCell ref="G2279:H2279"/>
    <mergeCell ref="B2268:G2268"/>
    <mergeCell ref="H2268:J2268"/>
    <mergeCell ref="G2270:H2270"/>
    <mergeCell ref="C2271:E2271"/>
    <mergeCell ref="G2271:J2271"/>
    <mergeCell ref="E2275:F2275"/>
    <mergeCell ref="G2275:H2275"/>
    <mergeCell ref="I2275:J2275"/>
    <mergeCell ref="C2262:E2262"/>
    <mergeCell ref="G2262:J2262"/>
    <mergeCell ref="E2266:F2266"/>
    <mergeCell ref="G2266:H2266"/>
    <mergeCell ref="I2266:J2266"/>
    <mergeCell ref="E2267:F2267"/>
    <mergeCell ref="G2267:H2267"/>
    <mergeCell ref="I2267:J2267"/>
    <mergeCell ref="E2258:F2258"/>
    <mergeCell ref="G2258:H2258"/>
    <mergeCell ref="I2258:J2258"/>
    <mergeCell ref="B2259:G2259"/>
    <mergeCell ref="H2259:J2259"/>
    <mergeCell ref="G2261:H2261"/>
    <mergeCell ref="B2250:G2250"/>
    <mergeCell ref="H2250:J2250"/>
    <mergeCell ref="G2252:H2252"/>
    <mergeCell ref="C2253:E2253"/>
    <mergeCell ref="G2253:J2253"/>
    <mergeCell ref="E2257:F2257"/>
    <mergeCell ref="G2257:H2257"/>
    <mergeCell ref="I2257:J2257"/>
    <mergeCell ref="C2244:E2244"/>
    <mergeCell ref="G2244:J2244"/>
    <mergeCell ref="E2248:F2248"/>
    <mergeCell ref="G2248:H2248"/>
    <mergeCell ref="I2248:J2248"/>
    <mergeCell ref="E2249:F2249"/>
    <mergeCell ref="G2249:H2249"/>
    <mergeCell ref="I2249:J2249"/>
    <mergeCell ref="E2240:F2240"/>
    <mergeCell ref="G2240:H2240"/>
    <mergeCell ref="I2240:J2240"/>
    <mergeCell ref="B2241:G2241"/>
    <mergeCell ref="H2241:J2241"/>
    <mergeCell ref="G2243:H2243"/>
    <mergeCell ref="B2232:G2232"/>
    <mergeCell ref="H2232:J2232"/>
    <mergeCell ref="G2234:H2234"/>
    <mergeCell ref="C2235:E2235"/>
    <mergeCell ref="G2235:J2235"/>
    <mergeCell ref="E2239:F2239"/>
    <mergeCell ref="G2239:H2239"/>
    <mergeCell ref="I2239:J2239"/>
    <mergeCell ref="C2226:E2226"/>
    <mergeCell ref="G2226:J2226"/>
    <mergeCell ref="E2230:F2230"/>
    <mergeCell ref="G2230:H2230"/>
    <mergeCell ref="I2230:J2230"/>
    <mergeCell ref="E2231:F2231"/>
    <mergeCell ref="G2231:H2231"/>
    <mergeCell ref="I2231:J2231"/>
    <mergeCell ref="E2222:F2222"/>
    <mergeCell ref="G2222:H2222"/>
    <mergeCell ref="I2222:J2222"/>
    <mergeCell ref="B2223:G2223"/>
    <mergeCell ref="H2223:J2223"/>
    <mergeCell ref="G2225:H2225"/>
    <mergeCell ref="B2214:G2214"/>
    <mergeCell ref="H2214:J2214"/>
    <mergeCell ref="G2216:H2216"/>
    <mergeCell ref="C2217:E2217"/>
    <mergeCell ref="G2217:J2217"/>
    <mergeCell ref="E2221:F2221"/>
    <mergeCell ref="G2221:H2221"/>
    <mergeCell ref="I2221:J2221"/>
    <mergeCell ref="C2208:E2208"/>
    <mergeCell ref="G2208:J2208"/>
    <mergeCell ref="E2212:F2212"/>
    <mergeCell ref="G2212:H2212"/>
    <mergeCell ref="I2212:J2212"/>
    <mergeCell ref="E2213:F2213"/>
    <mergeCell ref="G2213:H2213"/>
    <mergeCell ref="I2213:J2213"/>
    <mergeCell ref="E2204:F2204"/>
    <mergeCell ref="G2204:H2204"/>
    <mergeCell ref="I2204:J2204"/>
    <mergeCell ref="B2205:G2205"/>
    <mergeCell ref="H2205:J2205"/>
    <mergeCell ref="G2207:H2207"/>
    <mergeCell ref="B2196:G2196"/>
    <mergeCell ref="H2196:J2196"/>
    <mergeCell ref="G2198:H2198"/>
    <mergeCell ref="C2199:E2199"/>
    <mergeCell ref="G2199:J2199"/>
    <mergeCell ref="E2203:F2203"/>
    <mergeCell ref="G2203:H2203"/>
    <mergeCell ref="I2203:J2203"/>
    <mergeCell ref="C2190:E2190"/>
    <mergeCell ref="G2190:J2190"/>
    <mergeCell ref="E2194:F2194"/>
    <mergeCell ref="G2194:H2194"/>
    <mergeCell ref="I2194:J2194"/>
    <mergeCell ref="E2195:F2195"/>
    <mergeCell ref="G2195:H2195"/>
    <mergeCell ref="I2195:J2195"/>
    <mergeCell ref="E2186:F2186"/>
    <mergeCell ref="G2186:H2186"/>
    <mergeCell ref="I2186:J2186"/>
    <mergeCell ref="B2187:G2187"/>
    <mergeCell ref="H2187:J2187"/>
    <mergeCell ref="G2189:H2189"/>
    <mergeCell ref="B2178:G2178"/>
    <mergeCell ref="H2178:J2178"/>
    <mergeCell ref="G2180:H2180"/>
    <mergeCell ref="C2181:E2181"/>
    <mergeCell ref="G2181:J2181"/>
    <mergeCell ref="E2185:F2185"/>
    <mergeCell ref="G2185:H2185"/>
    <mergeCell ref="I2185:J2185"/>
    <mergeCell ref="C2172:E2172"/>
    <mergeCell ref="G2172:J2172"/>
    <mergeCell ref="E2176:F2176"/>
    <mergeCell ref="G2176:H2176"/>
    <mergeCell ref="I2176:J2176"/>
    <mergeCell ref="E2177:F2177"/>
    <mergeCell ref="G2177:H2177"/>
    <mergeCell ref="I2177:J2177"/>
    <mergeCell ref="E2168:F2168"/>
    <mergeCell ref="G2168:H2168"/>
    <mergeCell ref="I2168:J2168"/>
    <mergeCell ref="B2169:G2169"/>
    <mergeCell ref="H2169:J2169"/>
    <mergeCell ref="G2171:H2171"/>
    <mergeCell ref="B2160:G2160"/>
    <mergeCell ref="H2160:J2160"/>
    <mergeCell ref="G2162:H2162"/>
    <mergeCell ref="C2163:E2163"/>
    <mergeCell ref="G2163:J2163"/>
    <mergeCell ref="E2167:F2167"/>
    <mergeCell ref="G2167:H2167"/>
    <mergeCell ref="I2167:J2167"/>
    <mergeCell ref="C2154:E2154"/>
    <mergeCell ref="G2154:J2154"/>
    <mergeCell ref="E2158:F2158"/>
    <mergeCell ref="G2158:H2158"/>
    <mergeCell ref="I2158:J2158"/>
    <mergeCell ref="E2159:F2159"/>
    <mergeCell ref="G2159:H2159"/>
    <mergeCell ref="I2159:J2159"/>
    <mergeCell ref="E2150:F2150"/>
    <mergeCell ref="G2150:H2150"/>
    <mergeCell ref="I2150:J2150"/>
    <mergeCell ref="B2151:G2151"/>
    <mergeCell ref="H2151:J2151"/>
    <mergeCell ref="G2153:H2153"/>
    <mergeCell ref="B2142:G2142"/>
    <mergeCell ref="H2142:J2142"/>
    <mergeCell ref="G2144:H2144"/>
    <mergeCell ref="C2145:E2145"/>
    <mergeCell ref="G2145:J2145"/>
    <mergeCell ref="E2149:F2149"/>
    <mergeCell ref="G2149:H2149"/>
    <mergeCell ref="I2149:J2149"/>
    <mergeCell ref="C2136:E2136"/>
    <mergeCell ref="G2136:J2136"/>
    <mergeCell ref="E2140:F2140"/>
    <mergeCell ref="G2140:H2140"/>
    <mergeCell ref="I2140:J2140"/>
    <mergeCell ref="E2141:F2141"/>
    <mergeCell ref="G2141:H2141"/>
    <mergeCell ref="I2141:J2141"/>
    <mergeCell ref="E2132:F2132"/>
    <mergeCell ref="G2132:H2132"/>
    <mergeCell ref="I2132:J2132"/>
    <mergeCell ref="B2133:G2133"/>
    <mergeCell ref="H2133:J2133"/>
    <mergeCell ref="G2135:H2135"/>
    <mergeCell ref="B2124:G2124"/>
    <mergeCell ref="H2124:J2124"/>
    <mergeCell ref="G2126:H2126"/>
    <mergeCell ref="C2127:E2127"/>
    <mergeCell ref="G2127:J2127"/>
    <mergeCell ref="E2131:F2131"/>
    <mergeCell ref="G2131:H2131"/>
    <mergeCell ref="I2131:J2131"/>
    <mergeCell ref="C2118:E2118"/>
    <mergeCell ref="G2118:J2118"/>
    <mergeCell ref="E2122:F2122"/>
    <mergeCell ref="G2122:H2122"/>
    <mergeCell ref="I2122:J2122"/>
    <mergeCell ref="E2123:F2123"/>
    <mergeCell ref="G2123:H2123"/>
    <mergeCell ref="I2123:J2123"/>
    <mergeCell ref="E2114:F2114"/>
    <mergeCell ref="G2114:H2114"/>
    <mergeCell ref="I2114:J2114"/>
    <mergeCell ref="B2115:G2115"/>
    <mergeCell ref="H2115:J2115"/>
    <mergeCell ref="G2117:H2117"/>
    <mergeCell ref="B2106:G2106"/>
    <mergeCell ref="H2106:J2106"/>
    <mergeCell ref="G2108:H2108"/>
    <mergeCell ref="C2109:E2109"/>
    <mergeCell ref="G2109:J2109"/>
    <mergeCell ref="E2113:F2113"/>
    <mergeCell ref="G2113:H2113"/>
    <mergeCell ref="I2113:J2113"/>
    <mergeCell ref="C2100:E2100"/>
    <mergeCell ref="G2100:J2100"/>
    <mergeCell ref="E2104:F2104"/>
    <mergeCell ref="G2104:H2104"/>
    <mergeCell ref="I2104:J2104"/>
    <mergeCell ref="E2105:F2105"/>
    <mergeCell ref="G2105:H2105"/>
    <mergeCell ref="I2105:J2105"/>
    <mergeCell ref="E2096:F2096"/>
    <mergeCell ref="G2096:H2096"/>
    <mergeCell ref="I2096:J2096"/>
    <mergeCell ref="B2097:G2097"/>
    <mergeCell ref="H2097:J2097"/>
    <mergeCell ref="G2099:H2099"/>
    <mergeCell ref="B2088:G2088"/>
    <mergeCell ref="H2088:J2088"/>
    <mergeCell ref="G2090:H2090"/>
    <mergeCell ref="C2091:E2091"/>
    <mergeCell ref="G2091:J2091"/>
    <mergeCell ref="E2095:F2095"/>
    <mergeCell ref="G2095:H2095"/>
    <mergeCell ref="I2095:J2095"/>
    <mergeCell ref="C2082:E2082"/>
    <mergeCell ref="G2082:J2082"/>
    <mergeCell ref="E2086:F2086"/>
    <mergeCell ref="G2086:H2086"/>
    <mergeCell ref="I2086:J2086"/>
    <mergeCell ref="E2087:F2087"/>
    <mergeCell ref="G2087:H2087"/>
    <mergeCell ref="I2087:J2087"/>
    <mergeCell ref="E2078:F2078"/>
    <mergeCell ref="G2078:H2078"/>
    <mergeCell ref="I2078:J2078"/>
    <mergeCell ref="B2079:G2079"/>
    <mergeCell ref="H2079:J2079"/>
    <mergeCell ref="G2081:H2081"/>
    <mergeCell ref="B2070:G2070"/>
    <mergeCell ref="H2070:J2070"/>
    <mergeCell ref="G2072:H2072"/>
    <mergeCell ref="C2073:E2073"/>
    <mergeCell ref="G2073:J2073"/>
    <mergeCell ref="E2077:F2077"/>
    <mergeCell ref="G2077:H2077"/>
    <mergeCell ref="I2077:J2077"/>
    <mergeCell ref="C2064:E2064"/>
    <mergeCell ref="G2064:J2064"/>
    <mergeCell ref="E2068:F2068"/>
    <mergeCell ref="G2068:H2068"/>
    <mergeCell ref="I2068:J2068"/>
    <mergeCell ref="E2069:F2069"/>
    <mergeCell ref="G2069:H2069"/>
    <mergeCell ref="I2069:J2069"/>
    <mergeCell ref="E2060:F2060"/>
    <mergeCell ref="G2060:H2060"/>
    <mergeCell ref="I2060:J2060"/>
    <mergeCell ref="B2061:G2061"/>
    <mergeCell ref="H2061:J2061"/>
    <mergeCell ref="G2063:H2063"/>
    <mergeCell ref="B2052:G2052"/>
    <mergeCell ref="H2052:J2052"/>
    <mergeCell ref="G2054:H2054"/>
    <mergeCell ref="C2055:E2055"/>
    <mergeCell ref="G2055:J2055"/>
    <mergeCell ref="E2059:F2059"/>
    <mergeCell ref="G2059:H2059"/>
    <mergeCell ref="I2059:J2059"/>
    <mergeCell ref="C2046:E2046"/>
    <mergeCell ref="G2046:J2046"/>
    <mergeCell ref="E2050:F2050"/>
    <mergeCell ref="G2050:H2050"/>
    <mergeCell ref="I2050:J2050"/>
    <mergeCell ref="E2051:F2051"/>
    <mergeCell ref="G2051:H2051"/>
    <mergeCell ref="I2051:J2051"/>
    <mergeCell ref="E2042:F2042"/>
    <mergeCell ref="G2042:H2042"/>
    <mergeCell ref="I2042:J2042"/>
    <mergeCell ref="B2043:G2043"/>
    <mergeCell ref="H2043:J2043"/>
    <mergeCell ref="G2045:H2045"/>
    <mergeCell ref="B2034:G2034"/>
    <mergeCell ref="H2034:J2034"/>
    <mergeCell ref="G2036:H2036"/>
    <mergeCell ref="C2037:E2037"/>
    <mergeCell ref="G2037:J2037"/>
    <mergeCell ref="E2041:F2041"/>
    <mergeCell ref="G2041:H2041"/>
    <mergeCell ref="I2041:J2041"/>
    <mergeCell ref="C2028:E2028"/>
    <mergeCell ref="G2028:J2028"/>
    <mergeCell ref="E2032:F2032"/>
    <mergeCell ref="G2032:H2032"/>
    <mergeCell ref="I2032:J2032"/>
    <mergeCell ref="E2033:F2033"/>
    <mergeCell ref="G2033:H2033"/>
    <mergeCell ref="I2033:J2033"/>
    <mergeCell ref="E2024:F2024"/>
    <mergeCell ref="G2024:H2024"/>
    <mergeCell ref="I2024:J2024"/>
    <mergeCell ref="B2025:G2025"/>
    <mergeCell ref="H2025:J2025"/>
    <mergeCell ref="G2027:H2027"/>
    <mergeCell ref="B2016:G2016"/>
    <mergeCell ref="H2016:J2016"/>
    <mergeCell ref="G2018:H2018"/>
    <mergeCell ref="C2019:E2019"/>
    <mergeCell ref="G2019:J2019"/>
    <mergeCell ref="E2023:F2023"/>
    <mergeCell ref="G2023:H2023"/>
    <mergeCell ref="I2023:J2023"/>
    <mergeCell ref="C2010:E2010"/>
    <mergeCell ref="G2010:J2010"/>
    <mergeCell ref="E2014:F2014"/>
    <mergeCell ref="G2014:H2014"/>
    <mergeCell ref="I2014:J2014"/>
    <mergeCell ref="E2015:F2015"/>
    <mergeCell ref="G2015:H2015"/>
    <mergeCell ref="I2015:J2015"/>
    <mergeCell ref="E2006:F2006"/>
    <mergeCell ref="G2006:H2006"/>
    <mergeCell ref="I2006:J2006"/>
    <mergeCell ref="B2007:G2007"/>
    <mergeCell ref="H2007:J2007"/>
    <mergeCell ref="G2009:H2009"/>
    <mergeCell ref="B1998:G1998"/>
    <mergeCell ref="H1998:J1998"/>
    <mergeCell ref="G2000:H2000"/>
    <mergeCell ref="C2001:E2001"/>
    <mergeCell ref="G2001:J2001"/>
    <mergeCell ref="E2005:F2005"/>
    <mergeCell ref="G2005:H2005"/>
    <mergeCell ref="I2005:J2005"/>
    <mergeCell ref="C1992:E1992"/>
    <mergeCell ref="G1992:J1992"/>
    <mergeCell ref="E1996:F1996"/>
    <mergeCell ref="G1996:H1996"/>
    <mergeCell ref="I1996:J1996"/>
    <mergeCell ref="E1997:F1997"/>
    <mergeCell ref="G1997:H1997"/>
    <mergeCell ref="I1997:J1997"/>
    <mergeCell ref="E1988:F1988"/>
    <mergeCell ref="G1988:H1988"/>
    <mergeCell ref="I1988:J1988"/>
    <mergeCell ref="B1989:G1989"/>
    <mergeCell ref="H1989:J1989"/>
    <mergeCell ref="G1991:H1991"/>
    <mergeCell ref="B1980:G1980"/>
    <mergeCell ref="H1980:J1980"/>
    <mergeCell ref="G1982:H1982"/>
    <mergeCell ref="C1983:E1983"/>
    <mergeCell ref="G1983:J1983"/>
    <mergeCell ref="E1987:F1987"/>
    <mergeCell ref="G1987:H1987"/>
    <mergeCell ref="I1987:J1987"/>
    <mergeCell ref="C1974:E1974"/>
    <mergeCell ref="G1974:J1974"/>
    <mergeCell ref="E1978:F1978"/>
    <mergeCell ref="G1978:H1978"/>
    <mergeCell ref="I1978:J1978"/>
    <mergeCell ref="E1979:F1979"/>
    <mergeCell ref="G1979:H1979"/>
    <mergeCell ref="I1979:J1979"/>
    <mergeCell ref="E1970:F1970"/>
    <mergeCell ref="G1970:H1970"/>
    <mergeCell ref="I1970:J1970"/>
    <mergeCell ref="B1971:G1971"/>
    <mergeCell ref="H1971:J1971"/>
    <mergeCell ref="G1973:H1973"/>
    <mergeCell ref="B1962:G1962"/>
    <mergeCell ref="H1962:J1962"/>
    <mergeCell ref="G1964:H1964"/>
    <mergeCell ref="C1965:E1965"/>
    <mergeCell ref="G1965:J1965"/>
    <mergeCell ref="E1969:F1969"/>
    <mergeCell ref="G1969:H1969"/>
    <mergeCell ref="I1969:J1969"/>
    <mergeCell ref="C1956:E1956"/>
    <mergeCell ref="G1956:J1956"/>
    <mergeCell ref="E1960:F1960"/>
    <mergeCell ref="G1960:H1960"/>
    <mergeCell ref="I1960:J1960"/>
    <mergeCell ref="E1961:F1961"/>
    <mergeCell ref="G1961:H1961"/>
    <mergeCell ref="I1961:J1961"/>
    <mergeCell ref="E1952:F1952"/>
    <mergeCell ref="G1952:H1952"/>
    <mergeCell ref="I1952:J1952"/>
    <mergeCell ref="B1953:G1953"/>
    <mergeCell ref="H1953:J1953"/>
    <mergeCell ref="G1955:H1955"/>
    <mergeCell ref="B1944:G1944"/>
    <mergeCell ref="H1944:J1944"/>
    <mergeCell ref="G1946:H1946"/>
    <mergeCell ref="C1947:E1947"/>
    <mergeCell ref="G1947:J1947"/>
    <mergeCell ref="E1951:F1951"/>
    <mergeCell ref="G1951:H1951"/>
    <mergeCell ref="I1951:J1951"/>
    <mergeCell ref="C1938:E1938"/>
    <mergeCell ref="G1938:J1938"/>
    <mergeCell ref="E1942:F1942"/>
    <mergeCell ref="G1942:H1942"/>
    <mergeCell ref="I1942:J1942"/>
    <mergeCell ref="E1943:F1943"/>
    <mergeCell ref="G1943:H1943"/>
    <mergeCell ref="I1943:J1943"/>
    <mergeCell ref="E1934:F1934"/>
    <mergeCell ref="G1934:H1934"/>
    <mergeCell ref="I1934:J1934"/>
    <mergeCell ref="B1935:G1935"/>
    <mergeCell ref="H1935:J1935"/>
    <mergeCell ref="G1937:H1937"/>
    <mergeCell ref="B1926:G1926"/>
    <mergeCell ref="H1926:J1926"/>
    <mergeCell ref="G1928:H1928"/>
    <mergeCell ref="C1929:E1929"/>
    <mergeCell ref="G1929:J1929"/>
    <mergeCell ref="E1933:F1933"/>
    <mergeCell ref="G1933:H1933"/>
    <mergeCell ref="I1933:J1933"/>
    <mergeCell ref="C1920:E1920"/>
    <mergeCell ref="G1920:J1920"/>
    <mergeCell ref="E1924:F1924"/>
    <mergeCell ref="G1924:H1924"/>
    <mergeCell ref="I1924:J1924"/>
    <mergeCell ref="E1925:F1925"/>
    <mergeCell ref="G1925:H1925"/>
    <mergeCell ref="I1925:J1925"/>
    <mergeCell ref="E1916:F1916"/>
    <mergeCell ref="G1916:H1916"/>
    <mergeCell ref="I1916:J1916"/>
    <mergeCell ref="B1917:G1917"/>
    <mergeCell ref="H1917:J1917"/>
    <mergeCell ref="G1919:H1919"/>
    <mergeCell ref="B1908:G1908"/>
    <mergeCell ref="H1908:J1908"/>
    <mergeCell ref="G1910:H1910"/>
    <mergeCell ref="C1911:E1911"/>
    <mergeCell ref="G1911:J1911"/>
    <mergeCell ref="E1915:F1915"/>
    <mergeCell ref="G1915:H1915"/>
    <mergeCell ref="I1915:J1915"/>
    <mergeCell ref="C1902:E1902"/>
    <mergeCell ref="G1902:J1902"/>
    <mergeCell ref="E1906:F1906"/>
    <mergeCell ref="G1906:H1906"/>
    <mergeCell ref="I1906:J1906"/>
    <mergeCell ref="E1907:F1907"/>
    <mergeCell ref="G1907:H1907"/>
    <mergeCell ref="I1907:J1907"/>
    <mergeCell ref="E1898:F1898"/>
    <mergeCell ref="G1898:H1898"/>
    <mergeCell ref="I1898:J1898"/>
    <mergeCell ref="B1899:G1899"/>
    <mergeCell ref="H1899:J1899"/>
    <mergeCell ref="G1901:H1901"/>
    <mergeCell ref="B1890:G1890"/>
    <mergeCell ref="H1890:J1890"/>
    <mergeCell ref="G1892:H1892"/>
    <mergeCell ref="C1893:E1893"/>
    <mergeCell ref="G1893:J1893"/>
    <mergeCell ref="E1897:F1897"/>
    <mergeCell ref="G1897:H1897"/>
    <mergeCell ref="I1897:J1897"/>
    <mergeCell ref="C1884:E1884"/>
    <mergeCell ref="G1884:J1884"/>
    <mergeCell ref="E1888:F1888"/>
    <mergeCell ref="G1888:H1888"/>
    <mergeCell ref="I1888:J1888"/>
    <mergeCell ref="E1889:F1889"/>
    <mergeCell ref="G1889:H1889"/>
    <mergeCell ref="I1889:J1889"/>
    <mergeCell ref="E1880:F1880"/>
    <mergeCell ref="G1880:H1880"/>
    <mergeCell ref="I1880:J1880"/>
    <mergeCell ref="B1881:G1881"/>
    <mergeCell ref="H1881:J1881"/>
    <mergeCell ref="G1883:H1883"/>
    <mergeCell ref="B1872:G1872"/>
    <mergeCell ref="H1872:J1872"/>
    <mergeCell ref="G1874:H1874"/>
    <mergeCell ref="C1875:E1875"/>
    <mergeCell ref="G1875:J1875"/>
    <mergeCell ref="E1879:F1879"/>
    <mergeCell ref="G1879:H1879"/>
    <mergeCell ref="I1879:J1879"/>
    <mergeCell ref="C1866:E1866"/>
    <mergeCell ref="G1866:J1866"/>
    <mergeCell ref="E1870:F1870"/>
    <mergeCell ref="G1870:H1870"/>
    <mergeCell ref="I1870:J1870"/>
    <mergeCell ref="E1871:F1871"/>
    <mergeCell ref="G1871:H1871"/>
    <mergeCell ref="I1871:J1871"/>
    <mergeCell ref="E1862:F1862"/>
    <mergeCell ref="G1862:H1862"/>
    <mergeCell ref="I1862:J1862"/>
    <mergeCell ref="B1863:G1863"/>
    <mergeCell ref="H1863:J1863"/>
    <mergeCell ref="G1865:H1865"/>
    <mergeCell ref="B1854:G1854"/>
    <mergeCell ref="H1854:J1854"/>
    <mergeCell ref="G1856:H1856"/>
    <mergeCell ref="C1857:E1857"/>
    <mergeCell ref="G1857:J1857"/>
    <mergeCell ref="E1861:F1861"/>
    <mergeCell ref="G1861:H1861"/>
    <mergeCell ref="I1861:J1861"/>
    <mergeCell ref="C1848:E1848"/>
    <mergeCell ref="G1848:J1848"/>
    <mergeCell ref="E1852:F1852"/>
    <mergeCell ref="G1852:H1852"/>
    <mergeCell ref="I1852:J1852"/>
    <mergeCell ref="E1853:F1853"/>
    <mergeCell ref="G1853:H1853"/>
    <mergeCell ref="I1853:J1853"/>
    <mergeCell ref="E1844:F1844"/>
    <mergeCell ref="G1844:H1844"/>
    <mergeCell ref="I1844:J1844"/>
    <mergeCell ref="B1845:G1845"/>
    <mergeCell ref="H1845:J1845"/>
    <mergeCell ref="G1847:H1847"/>
    <mergeCell ref="B1836:G1836"/>
    <mergeCell ref="H1836:J1836"/>
    <mergeCell ref="G1838:H1838"/>
    <mergeCell ref="C1839:E1839"/>
    <mergeCell ref="G1839:J1839"/>
    <mergeCell ref="E1843:F1843"/>
    <mergeCell ref="G1843:H1843"/>
    <mergeCell ref="I1843:J1843"/>
    <mergeCell ref="C1830:E1830"/>
    <mergeCell ref="G1830:J1830"/>
    <mergeCell ref="E1834:F1834"/>
    <mergeCell ref="G1834:H1834"/>
    <mergeCell ref="I1834:J1834"/>
    <mergeCell ref="E1835:F1835"/>
    <mergeCell ref="G1835:H1835"/>
    <mergeCell ref="I1835:J1835"/>
    <mergeCell ref="E1826:F1826"/>
    <mergeCell ref="G1826:H1826"/>
    <mergeCell ref="I1826:J1826"/>
    <mergeCell ref="B1827:G1827"/>
    <mergeCell ref="H1827:J1827"/>
    <mergeCell ref="G1829:H1829"/>
    <mergeCell ref="B1818:G1818"/>
    <mergeCell ref="H1818:J1818"/>
    <mergeCell ref="G1820:H1820"/>
    <mergeCell ref="C1821:E1821"/>
    <mergeCell ref="G1821:J1821"/>
    <mergeCell ref="E1825:F1825"/>
    <mergeCell ref="G1825:H1825"/>
    <mergeCell ref="I1825:J1825"/>
    <mergeCell ref="C1812:E1812"/>
    <mergeCell ref="G1812:J1812"/>
    <mergeCell ref="E1816:F1816"/>
    <mergeCell ref="G1816:H1816"/>
    <mergeCell ref="I1816:J1816"/>
    <mergeCell ref="E1817:F1817"/>
    <mergeCell ref="G1817:H1817"/>
    <mergeCell ref="I1817:J1817"/>
    <mergeCell ref="E1808:F1808"/>
    <mergeCell ref="G1808:H1808"/>
    <mergeCell ref="I1808:J1808"/>
    <mergeCell ref="B1809:G1809"/>
    <mergeCell ref="H1809:J1809"/>
    <mergeCell ref="G1811:H1811"/>
    <mergeCell ref="B1800:G1800"/>
    <mergeCell ref="H1800:J1800"/>
    <mergeCell ref="G1802:H1802"/>
    <mergeCell ref="C1803:E1803"/>
    <mergeCell ref="G1803:J1803"/>
    <mergeCell ref="E1807:F1807"/>
    <mergeCell ref="G1807:H1807"/>
    <mergeCell ref="I1807:J1807"/>
    <mergeCell ref="C1794:E1794"/>
    <mergeCell ref="G1794:J1794"/>
    <mergeCell ref="E1798:F1798"/>
    <mergeCell ref="G1798:H1798"/>
    <mergeCell ref="I1798:J1798"/>
    <mergeCell ref="E1799:F1799"/>
    <mergeCell ref="G1799:H1799"/>
    <mergeCell ref="I1799:J1799"/>
    <mergeCell ref="E1790:F1790"/>
    <mergeCell ref="G1790:H1790"/>
    <mergeCell ref="I1790:J1790"/>
    <mergeCell ref="B1791:G1791"/>
    <mergeCell ref="H1791:J1791"/>
    <mergeCell ref="G1793:H1793"/>
    <mergeCell ref="B1782:G1782"/>
    <mergeCell ref="H1782:J1782"/>
    <mergeCell ref="G1784:H1784"/>
    <mergeCell ref="C1785:E1785"/>
    <mergeCell ref="G1785:J1785"/>
    <mergeCell ref="E1789:F1789"/>
    <mergeCell ref="G1789:H1789"/>
    <mergeCell ref="I1789:J1789"/>
    <mergeCell ref="C1776:E1776"/>
    <mergeCell ref="G1776:J1776"/>
    <mergeCell ref="E1780:F1780"/>
    <mergeCell ref="G1780:H1780"/>
    <mergeCell ref="I1780:J1780"/>
    <mergeCell ref="E1781:F1781"/>
    <mergeCell ref="G1781:H1781"/>
    <mergeCell ref="I1781:J1781"/>
    <mergeCell ref="E1772:F1772"/>
    <mergeCell ref="G1772:H1772"/>
    <mergeCell ref="I1772:J1772"/>
    <mergeCell ref="B1773:G1773"/>
    <mergeCell ref="H1773:J1773"/>
    <mergeCell ref="G1775:H1775"/>
    <mergeCell ref="B1764:G1764"/>
    <mergeCell ref="H1764:J1764"/>
    <mergeCell ref="G1766:H1766"/>
    <mergeCell ref="C1767:E1767"/>
    <mergeCell ref="G1767:J1767"/>
    <mergeCell ref="E1771:F1771"/>
    <mergeCell ref="G1771:H1771"/>
    <mergeCell ref="I1771:J1771"/>
    <mergeCell ref="C1758:E1758"/>
    <mergeCell ref="G1758:J1758"/>
    <mergeCell ref="E1762:F1762"/>
    <mergeCell ref="G1762:H1762"/>
    <mergeCell ref="I1762:J1762"/>
    <mergeCell ref="E1763:F1763"/>
    <mergeCell ref="G1763:H1763"/>
    <mergeCell ref="I1763:J1763"/>
    <mergeCell ref="E1754:F1754"/>
    <mergeCell ref="G1754:H1754"/>
    <mergeCell ref="I1754:J1754"/>
    <mergeCell ref="B1755:G1755"/>
    <mergeCell ref="H1755:J1755"/>
    <mergeCell ref="G1757:H1757"/>
    <mergeCell ref="B1746:G1746"/>
    <mergeCell ref="H1746:J1746"/>
    <mergeCell ref="G1748:H1748"/>
    <mergeCell ref="C1749:E1749"/>
    <mergeCell ref="G1749:J1749"/>
    <mergeCell ref="E1753:F1753"/>
    <mergeCell ref="G1753:H1753"/>
    <mergeCell ref="I1753:J1753"/>
    <mergeCell ref="C1740:E1740"/>
    <mergeCell ref="G1740:J1740"/>
    <mergeCell ref="E1744:F1744"/>
    <mergeCell ref="G1744:H1744"/>
    <mergeCell ref="I1744:J1744"/>
    <mergeCell ref="E1745:F1745"/>
    <mergeCell ref="G1745:H1745"/>
    <mergeCell ref="I1745:J1745"/>
    <mergeCell ref="E1736:F1736"/>
    <mergeCell ref="G1736:H1736"/>
    <mergeCell ref="I1736:J1736"/>
    <mergeCell ref="B1737:G1737"/>
    <mergeCell ref="H1737:J1737"/>
    <mergeCell ref="G1739:H1739"/>
    <mergeCell ref="B1728:G1728"/>
    <mergeCell ref="H1728:J1728"/>
    <mergeCell ref="G1730:H1730"/>
    <mergeCell ref="C1731:E1731"/>
    <mergeCell ref="G1731:J1731"/>
    <mergeCell ref="E1735:F1735"/>
    <mergeCell ref="G1735:H1735"/>
    <mergeCell ref="I1735:J1735"/>
    <mergeCell ref="C1722:E1722"/>
    <mergeCell ref="G1722:J1722"/>
    <mergeCell ref="E1726:F1726"/>
    <mergeCell ref="G1726:H1726"/>
    <mergeCell ref="I1726:J1726"/>
    <mergeCell ref="E1727:F1727"/>
    <mergeCell ref="G1727:H1727"/>
    <mergeCell ref="I1727:J1727"/>
    <mergeCell ref="E1718:F1718"/>
    <mergeCell ref="G1718:H1718"/>
    <mergeCell ref="I1718:J1718"/>
    <mergeCell ref="B1719:G1719"/>
    <mergeCell ref="H1719:J1719"/>
    <mergeCell ref="G1721:H1721"/>
    <mergeCell ref="B1710:G1710"/>
    <mergeCell ref="H1710:J1710"/>
    <mergeCell ref="G1712:H1712"/>
    <mergeCell ref="C1713:E1713"/>
    <mergeCell ref="G1713:J1713"/>
    <mergeCell ref="E1717:F1717"/>
    <mergeCell ref="G1717:H1717"/>
    <mergeCell ref="I1717:J1717"/>
    <mergeCell ref="C1704:E1704"/>
    <mergeCell ref="G1704:J1704"/>
    <mergeCell ref="E1708:F1708"/>
    <mergeCell ref="G1708:H1708"/>
    <mergeCell ref="I1708:J1708"/>
    <mergeCell ref="E1709:F1709"/>
    <mergeCell ref="G1709:H1709"/>
    <mergeCell ref="I1709:J1709"/>
    <mergeCell ref="E1700:F1700"/>
    <mergeCell ref="G1700:H1700"/>
    <mergeCell ref="I1700:J1700"/>
    <mergeCell ref="B1701:G1701"/>
    <mergeCell ref="H1701:J1701"/>
    <mergeCell ref="G1703:H1703"/>
    <mergeCell ref="B1692:G1692"/>
    <mergeCell ref="H1692:J1692"/>
    <mergeCell ref="G1694:H1694"/>
    <mergeCell ref="C1695:E1695"/>
    <mergeCell ref="G1695:J1695"/>
    <mergeCell ref="E1699:F1699"/>
    <mergeCell ref="G1699:H1699"/>
    <mergeCell ref="I1699:J1699"/>
    <mergeCell ref="C1686:E1686"/>
    <mergeCell ref="G1686:J1686"/>
    <mergeCell ref="E1690:F1690"/>
    <mergeCell ref="G1690:H1690"/>
    <mergeCell ref="I1690:J1690"/>
    <mergeCell ref="E1691:F1691"/>
    <mergeCell ref="G1691:H1691"/>
    <mergeCell ref="I1691:J1691"/>
    <mergeCell ref="E1682:F1682"/>
    <mergeCell ref="G1682:H1682"/>
    <mergeCell ref="I1682:J1682"/>
    <mergeCell ref="B1683:G1683"/>
    <mergeCell ref="H1683:J1683"/>
    <mergeCell ref="G1685:H1685"/>
    <mergeCell ref="B1674:G1674"/>
    <mergeCell ref="H1674:J1674"/>
    <mergeCell ref="G1676:H1676"/>
    <mergeCell ref="C1677:E1677"/>
    <mergeCell ref="G1677:J1677"/>
    <mergeCell ref="E1681:F1681"/>
    <mergeCell ref="G1681:H1681"/>
    <mergeCell ref="I1681:J1681"/>
    <mergeCell ref="C1668:E1668"/>
    <mergeCell ref="G1668:J1668"/>
    <mergeCell ref="E1672:F1672"/>
    <mergeCell ref="G1672:H1672"/>
    <mergeCell ref="I1672:J1672"/>
    <mergeCell ref="E1673:F1673"/>
    <mergeCell ref="G1673:H1673"/>
    <mergeCell ref="I1673:J1673"/>
    <mergeCell ref="E1664:F1664"/>
    <mergeCell ref="G1664:H1664"/>
    <mergeCell ref="I1664:J1664"/>
    <mergeCell ref="B1665:G1665"/>
    <mergeCell ref="H1665:J1665"/>
    <mergeCell ref="G1667:H1667"/>
    <mergeCell ref="B1656:G1656"/>
    <mergeCell ref="H1656:J1656"/>
    <mergeCell ref="G1658:H1658"/>
    <mergeCell ref="C1659:E1659"/>
    <mergeCell ref="G1659:J1659"/>
    <mergeCell ref="E1663:F1663"/>
    <mergeCell ref="G1663:H1663"/>
    <mergeCell ref="I1663:J1663"/>
    <mergeCell ref="C1650:E1650"/>
    <mergeCell ref="G1650:J1650"/>
    <mergeCell ref="E1654:F1654"/>
    <mergeCell ref="G1654:H1654"/>
    <mergeCell ref="I1654:J1654"/>
    <mergeCell ref="E1655:F1655"/>
    <mergeCell ref="G1655:H1655"/>
    <mergeCell ref="I1655:J1655"/>
    <mergeCell ref="E1646:F1646"/>
    <mergeCell ref="G1646:H1646"/>
    <mergeCell ref="I1646:J1646"/>
    <mergeCell ref="B1647:G1647"/>
    <mergeCell ref="H1647:J1647"/>
    <mergeCell ref="G1649:H1649"/>
    <mergeCell ref="B1638:G1638"/>
    <mergeCell ref="H1638:J1638"/>
    <mergeCell ref="G1640:H1640"/>
    <mergeCell ref="C1641:E1641"/>
    <mergeCell ref="G1641:J1641"/>
    <mergeCell ref="E1645:F1645"/>
    <mergeCell ref="G1645:H1645"/>
    <mergeCell ref="I1645:J1645"/>
    <mergeCell ref="C1632:E1632"/>
    <mergeCell ref="G1632:J1632"/>
    <mergeCell ref="E1636:F1636"/>
    <mergeCell ref="G1636:H1636"/>
    <mergeCell ref="I1636:J1636"/>
    <mergeCell ref="E1637:F1637"/>
    <mergeCell ref="G1637:H1637"/>
    <mergeCell ref="I1637:J1637"/>
    <mergeCell ref="E1628:F1628"/>
    <mergeCell ref="G1628:H1628"/>
    <mergeCell ref="I1628:J1628"/>
    <mergeCell ref="B1629:G1629"/>
    <mergeCell ref="H1629:J1629"/>
    <mergeCell ref="G1631:H1631"/>
    <mergeCell ref="B1620:G1620"/>
    <mergeCell ref="H1620:J1620"/>
    <mergeCell ref="G1622:H1622"/>
    <mergeCell ref="C1623:E1623"/>
    <mergeCell ref="G1623:J1623"/>
    <mergeCell ref="E1627:F1627"/>
    <mergeCell ref="G1627:H1627"/>
    <mergeCell ref="I1627:J1627"/>
    <mergeCell ref="C1614:E1614"/>
    <mergeCell ref="G1614:J1614"/>
    <mergeCell ref="E1618:F1618"/>
    <mergeCell ref="G1618:H1618"/>
    <mergeCell ref="I1618:J1618"/>
    <mergeCell ref="E1619:F1619"/>
    <mergeCell ref="G1619:H1619"/>
    <mergeCell ref="I1619:J1619"/>
    <mergeCell ref="E1610:F1610"/>
    <mergeCell ref="G1610:H1610"/>
    <mergeCell ref="I1610:J1610"/>
    <mergeCell ref="B1611:G1611"/>
    <mergeCell ref="H1611:J1611"/>
    <mergeCell ref="G1613:H1613"/>
    <mergeCell ref="B1602:G1602"/>
    <mergeCell ref="H1602:J1602"/>
    <mergeCell ref="G1604:H1604"/>
    <mergeCell ref="C1605:E1605"/>
    <mergeCell ref="G1605:J1605"/>
    <mergeCell ref="E1609:F1609"/>
    <mergeCell ref="G1609:H1609"/>
    <mergeCell ref="I1609:J1609"/>
    <mergeCell ref="C1596:E1596"/>
    <mergeCell ref="G1596:J1596"/>
    <mergeCell ref="E1600:F1600"/>
    <mergeCell ref="G1600:H1600"/>
    <mergeCell ref="I1600:J1600"/>
    <mergeCell ref="E1601:F1601"/>
    <mergeCell ref="G1601:H1601"/>
    <mergeCell ref="I1601:J1601"/>
    <mergeCell ref="E1592:F1592"/>
    <mergeCell ref="G1592:H1592"/>
    <mergeCell ref="I1592:J1592"/>
    <mergeCell ref="B1593:G1593"/>
    <mergeCell ref="H1593:J1593"/>
    <mergeCell ref="G1595:H1595"/>
    <mergeCell ref="B1584:G1584"/>
    <mergeCell ref="H1584:J1584"/>
    <mergeCell ref="G1586:H1586"/>
    <mergeCell ref="C1587:E1587"/>
    <mergeCell ref="G1587:J1587"/>
    <mergeCell ref="E1591:F1591"/>
    <mergeCell ref="G1591:H1591"/>
    <mergeCell ref="I1591:J1591"/>
    <mergeCell ref="C1578:E1578"/>
    <mergeCell ref="G1578:J1578"/>
    <mergeCell ref="E1582:F1582"/>
    <mergeCell ref="G1582:H1582"/>
    <mergeCell ref="I1582:J1582"/>
    <mergeCell ref="E1583:F1583"/>
    <mergeCell ref="G1583:H1583"/>
    <mergeCell ref="I1583:J1583"/>
    <mergeCell ref="E1574:F1574"/>
    <mergeCell ref="G1574:H1574"/>
    <mergeCell ref="I1574:J1574"/>
    <mergeCell ref="B1575:G1575"/>
    <mergeCell ref="H1575:J1575"/>
    <mergeCell ref="G1577:H1577"/>
    <mergeCell ref="B1566:G1566"/>
    <mergeCell ref="H1566:J1566"/>
    <mergeCell ref="G1568:H1568"/>
    <mergeCell ref="C1569:E1569"/>
    <mergeCell ref="G1569:J1569"/>
    <mergeCell ref="E1573:F1573"/>
    <mergeCell ref="G1573:H1573"/>
    <mergeCell ref="I1573:J1573"/>
    <mergeCell ref="C1560:E1560"/>
    <mergeCell ref="G1560:J1560"/>
    <mergeCell ref="E1564:F1564"/>
    <mergeCell ref="G1564:H1564"/>
    <mergeCell ref="I1564:J1564"/>
    <mergeCell ref="E1565:F1565"/>
    <mergeCell ref="G1565:H1565"/>
    <mergeCell ref="I1565:J1565"/>
    <mergeCell ref="E1556:F1556"/>
    <mergeCell ref="G1556:H1556"/>
    <mergeCell ref="I1556:J1556"/>
    <mergeCell ref="B1557:G1557"/>
    <mergeCell ref="H1557:J1557"/>
    <mergeCell ref="G1559:H1559"/>
    <mergeCell ref="B1548:G1548"/>
    <mergeCell ref="H1548:J1548"/>
    <mergeCell ref="G1550:H1550"/>
    <mergeCell ref="C1551:E1551"/>
    <mergeCell ref="G1551:J1551"/>
    <mergeCell ref="E1555:F1555"/>
    <mergeCell ref="G1555:H1555"/>
    <mergeCell ref="I1555:J1555"/>
    <mergeCell ref="C1542:E1542"/>
    <mergeCell ref="G1542:J1542"/>
    <mergeCell ref="E1546:F1546"/>
    <mergeCell ref="G1546:H1546"/>
    <mergeCell ref="I1546:J1546"/>
    <mergeCell ref="E1547:F1547"/>
    <mergeCell ref="G1547:H1547"/>
    <mergeCell ref="I1547:J1547"/>
    <mergeCell ref="E1538:F1538"/>
    <mergeCell ref="G1538:H1538"/>
    <mergeCell ref="I1538:J1538"/>
    <mergeCell ref="B1539:G1539"/>
    <mergeCell ref="H1539:J1539"/>
    <mergeCell ref="G1541:H1541"/>
    <mergeCell ref="B1530:G1530"/>
    <mergeCell ref="H1530:J1530"/>
    <mergeCell ref="G1532:H1532"/>
    <mergeCell ref="C1533:E1533"/>
    <mergeCell ref="G1533:J1533"/>
    <mergeCell ref="E1537:F1537"/>
    <mergeCell ref="G1537:H1537"/>
    <mergeCell ref="I1537:J1537"/>
    <mergeCell ref="C1524:E1524"/>
    <mergeCell ref="G1524:J1524"/>
    <mergeCell ref="E1528:F1528"/>
    <mergeCell ref="G1528:H1528"/>
    <mergeCell ref="I1528:J1528"/>
    <mergeCell ref="E1529:F1529"/>
    <mergeCell ref="G1529:H1529"/>
    <mergeCell ref="I1529:J1529"/>
    <mergeCell ref="E1520:F1520"/>
    <mergeCell ref="G1520:H1520"/>
    <mergeCell ref="I1520:J1520"/>
    <mergeCell ref="B1521:G1521"/>
    <mergeCell ref="H1521:J1521"/>
    <mergeCell ref="G1523:H1523"/>
    <mergeCell ref="B1512:G1512"/>
    <mergeCell ref="H1512:J1512"/>
    <mergeCell ref="G1514:H1514"/>
    <mergeCell ref="C1515:E1515"/>
    <mergeCell ref="G1515:J1515"/>
    <mergeCell ref="E1519:F1519"/>
    <mergeCell ref="G1519:H1519"/>
    <mergeCell ref="I1519:J1519"/>
    <mergeCell ref="C1506:E1506"/>
    <mergeCell ref="G1506:J1506"/>
    <mergeCell ref="E1510:F1510"/>
    <mergeCell ref="G1510:H1510"/>
    <mergeCell ref="I1510:J1510"/>
    <mergeCell ref="E1511:F1511"/>
    <mergeCell ref="G1511:H1511"/>
    <mergeCell ref="I1511:J1511"/>
    <mergeCell ref="E1502:F1502"/>
    <mergeCell ref="G1502:H1502"/>
    <mergeCell ref="I1502:J1502"/>
    <mergeCell ref="B1503:G1503"/>
    <mergeCell ref="H1503:J1503"/>
    <mergeCell ref="G1505:H1505"/>
    <mergeCell ref="B1494:G1494"/>
    <mergeCell ref="H1494:J1494"/>
    <mergeCell ref="G1496:H1496"/>
    <mergeCell ref="C1497:E1497"/>
    <mergeCell ref="G1497:J1497"/>
    <mergeCell ref="E1501:F1501"/>
    <mergeCell ref="G1501:H1501"/>
    <mergeCell ref="I1501:J1501"/>
    <mergeCell ref="C1488:E1488"/>
    <mergeCell ref="G1488:J1488"/>
    <mergeCell ref="E1492:F1492"/>
    <mergeCell ref="G1492:H1492"/>
    <mergeCell ref="I1492:J1492"/>
    <mergeCell ref="E1493:F1493"/>
    <mergeCell ref="G1493:H1493"/>
    <mergeCell ref="I1493:J1493"/>
    <mergeCell ref="E1484:F1484"/>
    <mergeCell ref="G1484:H1484"/>
    <mergeCell ref="I1484:J1484"/>
    <mergeCell ref="B1485:G1485"/>
    <mergeCell ref="H1485:J1485"/>
    <mergeCell ref="G1487:H1487"/>
    <mergeCell ref="B1476:G1476"/>
    <mergeCell ref="H1476:J1476"/>
    <mergeCell ref="G1478:H1478"/>
    <mergeCell ref="C1479:E1479"/>
    <mergeCell ref="G1479:J1479"/>
    <mergeCell ref="E1483:F1483"/>
    <mergeCell ref="G1483:H1483"/>
    <mergeCell ref="I1483:J1483"/>
    <mergeCell ref="C1470:E1470"/>
    <mergeCell ref="G1470:J1470"/>
    <mergeCell ref="E1474:F1474"/>
    <mergeCell ref="G1474:H1474"/>
    <mergeCell ref="I1474:J1474"/>
    <mergeCell ref="E1475:F1475"/>
    <mergeCell ref="G1475:H1475"/>
    <mergeCell ref="I1475:J1475"/>
    <mergeCell ref="E1466:F1466"/>
    <mergeCell ref="G1466:H1466"/>
    <mergeCell ref="I1466:J1466"/>
    <mergeCell ref="B1467:G1467"/>
    <mergeCell ref="H1467:J1467"/>
    <mergeCell ref="G1469:H1469"/>
    <mergeCell ref="B1458:G1458"/>
    <mergeCell ref="H1458:J1458"/>
    <mergeCell ref="G1460:H1460"/>
    <mergeCell ref="C1461:E1461"/>
    <mergeCell ref="G1461:J1461"/>
    <mergeCell ref="E1465:F1465"/>
    <mergeCell ref="G1465:H1465"/>
    <mergeCell ref="I1465:J1465"/>
    <mergeCell ref="C1452:E1452"/>
    <mergeCell ref="G1452:J1452"/>
    <mergeCell ref="E1456:F1456"/>
    <mergeCell ref="G1456:H1456"/>
    <mergeCell ref="I1456:J1456"/>
    <mergeCell ref="E1457:F1457"/>
    <mergeCell ref="G1457:H1457"/>
    <mergeCell ref="I1457:J1457"/>
    <mergeCell ref="E1448:F1448"/>
    <mergeCell ref="G1448:H1448"/>
    <mergeCell ref="I1448:J1448"/>
    <mergeCell ref="B1449:G1449"/>
    <mergeCell ref="H1449:J1449"/>
    <mergeCell ref="G1451:H1451"/>
    <mergeCell ref="B1440:G1440"/>
    <mergeCell ref="H1440:J1440"/>
    <mergeCell ref="G1442:H1442"/>
    <mergeCell ref="C1443:E1443"/>
    <mergeCell ref="G1443:J1443"/>
    <mergeCell ref="E1447:F1447"/>
    <mergeCell ref="G1447:H1447"/>
    <mergeCell ref="I1447:J1447"/>
    <mergeCell ref="C1434:E1434"/>
    <mergeCell ref="G1434:J1434"/>
    <mergeCell ref="E1438:F1438"/>
    <mergeCell ref="G1438:H1438"/>
    <mergeCell ref="I1438:J1438"/>
    <mergeCell ref="E1439:F1439"/>
    <mergeCell ref="G1439:H1439"/>
    <mergeCell ref="I1439:J1439"/>
    <mergeCell ref="E1430:F1430"/>
    <mergeCell ref="G1430:H1430"/>
    <mergeCell ref="I1430:J1430"/>
    <mergeCell ref="B1431:G1431"/>
    <mergeCell ref="H1431:J1431"/>
    <mergeCell ref="G1433:H1433"/>
    <mergeCell ref="B1422:G1422"/>
    <mergeCell ref="H1422:J1422"/>
    <mergeCell ref="G1424:H1424"/>
    <mergeCell ref="C1425:E1425"/>
    <mergeCell ref="G1425:J1425"/>
    <mergeCell ref="E1429:F1429"/>
    <mergeCell ref="G1429:H1429"/>
    <mergeCell ref="I1429:J1429"/>
    <mergeCell ref="C1416:E1416"/>
    <mergeCell ref="G1416:J1416"/>
    <mergeCell ref="E1420:F1420"/>
    <mergeCell ref="G1420:H1420"/>
    <mergeCell ref="I1420:J1420"/>
    <mergeCell ref="E1421:F1421"/>
    <mergeCell ref="G1421:H1421"/>
    <mergeCell ref="I1421:J1421"/>
    <mergeCell ref="E1412:F1412"/>
    <mergeCell ref="G1412:H1412"/>
    <mergeCell ref="I1412:J1412"/>
    <mergeCell ref="B1413:G1413"/>
    <mergeCell ref="H1413:J1413"/>
    <mergeCell ref="G1415:H1415"/>
    <mergeCell ref="B1404:G1404"/>
    <mergeCell ref="H1404:J1404"/>
    <mergeCell ref="G1406:H1406"/>
    <mergeCell ref="C1407:E1407"/>
    <mergeCell ref="G1407:J1407"/>
    <mergeCell ref="E1411:F1411"/>
    <mergeCell ref="G1411:H1411"/>
    <mergeCell ref="I1411:J1411"/>
    <mergeCell ref="C1398:E1398"/>
    <mergeCell ref="G1398:J1398"/>
    <mergeCell ref="E1402:F1402"/>
    <mergeCell ref="G1402:H1402"/>
    <mergeCell ref="I1402:J1402"/>
    <mergeCell ref="E1403:F1403"/>
    <mergeCell ref="G1403:H1403"/>
    <mergeCell ref="I1403:J1403"/>
    <mergeCell ref="E1394:F1394"/>
    <mergeCell ref="G1394:H1394"/>
    <mergeCell ref="I1394:J1394"/>
    <mergeCell ref="B1395:G1395"/>
    <mergeCell ref="H1395:J1395"/>
    <mergeCell ref="G1397:H1397"/>
    <mergeCell ref="B1386:G1386"/>
    <mergeCell ref="H1386:J1386"/>
    <mergeCell ref="G1388:H1388"/>
    <mergeCell ref="C1389:E1389"/>
    <mergeCell ref="G1389:J1389"/>
    <mergeCell ref="E1393:F1393"/>
    <mergeCell ref="G1393:H1393"/>
    <mergeCell ref="I1393:J1393"/>
    <mergeCell ref="C1380:E1380"/>
    <mergeCell ref="G1380:J1380"/>
    <mergeCell ref="E1384:F1384"/>
    <mergeCell ref="G1384:H1384"/>
    <mergeCell ref="I1384:J1384"/>
    <mergeCell ref="E1385:F1385"/>
    <mergeCell ref="G1385:H1385"/>
    <mergeCell ref="I1385:J1385"/>
    <mergeCell ref="E1376:F1376"/>
    <mergeCell ref="G1376:H1376"/>
    <mergeCell ref="I1376:J1376"/>
    <mergeCell ref="B1377:G1377"/>
    <mergeCell ref="H1377:J1377"/>
    <mergeCell ref="G1379:H1379"/>
    <mergeCell ref="B1368:G1368"/>
    <mergeCell ref="H1368:J1368"/>
    <mergeCell ref="G1370:H1370"/>
    <mergeCell ref="C1371:E1371"/>
    <mergeCell ref="G1371:J1371"/>
    <mergeCell ref="E1375:F1375"/>
    <mergeCell ref="G1375:H1375"/>
    <mergeCell ref="I1375:J1375"/>
    <mergeCell ref="C1362:E1362"/>
    <mergeCell ref="G1362:J1362"/>
    <mergeCell ref="E1366:F1366"/>
    <mergeCell ref="G1366:H1366"/>
    <mergeCell ref="I1366:J1366"/>
    <mergeCell ref="E1367:F1367"/>
    <mergeCell ref="G1367:H1367"/>
    <mergeCell ref="I1367:J1367"/>
    <mergeCell ref="E1358:F1358"/>
    <mergeCell ref="G1358:H1358"/>
    <mergeCell ref="I1358:J1358"/>
    <mergeCell ref="B1359:G1359"/>
    <mergeCell ref="H1359:J1359"/>
    <mergeCell ref="G1361:H1361"/>
    <mergeCell ref="B1350:G1350"/>
    <mergeCell ref="H1350:J1350"/>
    <mergeCell ref="G1352:H1352"/>
    <mergeCell ref="C1353:E1353"/>
    <mergeCell ref="G1353:J1353"/>
    <mergeCell ref="E1357:F1357"/>
    <mergeCell ref="G1357:H1357"/>
    <mergeCell ref="I1357:J1357"/>
    <mergeCell ref="C1344:E1344"/>
    <mergeCell ref="G1344:J1344"/>
    <mergeCell ref="E1348:F1348"/>
    <mergeCell ref="G1348:H1348"/>
    <mergeCell ref="I1348:J1348"/>
    <mergeCell ref="E1349:F1349"/>
    <mergeCell ref="G1349:H1349"/>
    <mergeCell ref="I1349:J1349"/>
    <mergeCell ref="E1340:F1340"/>
    <mergeCell ref="G1340:H1340"/>
    <mergeCell ref="I1340:J1340"/>
    <mergeCell ref="B1341:G1341"/>
    <mergeCell ref="H1341:J1341"/>
    <mergeCell ref="G1343:H1343"/>
    <mergeCell ref="B1332:G1332"/>
    <mergeCell ref="H1332:J1332"/>
    <mergeCell ref="G1334:H1334"/>
    <mergeCell ref="C1335:E1335"/>
    <mergeCell ref="G1335:J1335"/>
    <mergeCell ref="E1339:F1339"/>
    <mergeCell ref="G1339:H1339"/>
    <mergeCell ref="I1339:J1339"/>
    <mergeCell ref="C1326:E1326"/>
    <mergeCell ref="G1326:J1326"/>
    <mergeCell ref="E1330:F1330"/>
    <mergeCell ref="G1330:H1330"/>
    <mergeCell ref="I1330:J1330"/>
    <mergeCell ref="E1331:F1331"/>
    <mergeCell ref="G1331:H1331"/>
    <mergeCell ref="I1331:J1331"/>
    <mergeCell ref="E1322:F1322"/>
    <mergeCell ref="G1322:H1322"/>
    <mergeCell ref="I1322:J1322"/>
    <mergeCell ref="B1323:G1323"/>
    <mergeCell ref="H1323:J1323"/>
    <mergeCell ref="G1325:H1325"/>
    <mergeCell ref="B1314:G1314"/>
    <mergeCell ref="H1314:J1314"/>
    <mergeCell ref="G1316:H1316"/>
    <mergeCell ref="C1317:E1317"/>
    <mergeCell ref="G1317:J1317"/>
    <mergeCell ref="E1321:F1321"/>
    <mergeCell ref="G1321:H1321"/>
    <mergeCell ref="I1321:J1321"/>
    <mergeCell ref="C1308:E1308"/>
    <mergeCell ref="G1308:J1308"/>
    <mergeCell ref="E1312:F1312"/>
    <mergeCell ref="G1312:H1312"/>
    <mergeCell ref="I1312:J1312"/>
    <mergeCell ref="E1313:F1313"/>
    <mergeCell ref="G1313:H1313"/>
    <mergeCell ref="I1313:J1313"/>
    <mergeCell ref="E1304:F1304"/>
    <mergeCell ref="G1304:H1304"/>
    <mergeCell ref="I1304:J1304"/>
    <mergeCell ref="B1305:G1305"/>
    <mergeCell ref="H1305:J1305"/>
    <mergeCell ref="G1307:H1307"/>
    <mergeCell ref="B1296:G1296"/>
    <mergeCell ref="H1296:J1296"/>
    <mergeCell ref="G1298:H1298"/>
    <mergeCell ref="C1299:E1299"/>
    <mergeCell ref="G1299:J1299"/>
    <mergeCell ref="E1303:F1303"/>
    <mergeCell ref="G1303:H1303"/>
    <mergeCell ref="I1303:J1303"/>
    <mergeCell ref="C1290:E1290"/>
    <mergeCell ref="G1290:J1290"/>
    <mergeCell ref="E1294:F1294"/>
    <mergeCell ref="G1294:H1294"/>
    <mergeCell ref="I1294:J1294"/>
    <mergeCell ref="E1295:F1295"/>
    <mergeCell ref="G1295:H1295"/>
    <mergeCell ref="I1295:J1295"/>
    <mergeCell ref="E1286:F1286"/>
    <mergeCell ref="G1286:H1286"/>
    <mergeCell ref="I1286:J1286"/>
    <mergeCell ref="B1287:G1287"/>
    <mergeCell ref="H1287:J1287"/>
    <mergeCell ref="G1289:H1289"/>
    <mergeCell ref="B1278:G1278"/>
    <mergeCell ref="H1278:J1278"/>
    <mergeCell ref="G1280:H1280"/>
    <mergeCell ref="C1281:E1281"/>
    <mergeCell ref="G1281:J1281"/>
    <mergeCell ref="E1285:F1285"/>
    <mergeCell ref="G1285:H1285"/>
    <mergeCell ref="I1285:J1285"/>
    <mergeCell ref="C1272:E1272"/>
    <mergeCell ref="G1272:J1272"/>
    <mergeCell ref="E1276:F1276"/>
    <mergeCell ref="G1276:H1276"/>
    <mergeCell ref="I1276:J1276"/>
    <mergeCell ref="E1277:F1277"/>
    <mergeCell ref="G1277:H1277"/>
    <mergeCell ref="I1277:J1277"/>
    <mergeCell ref="E1268:F1268"/>
    <mergeCell ref="G1268:H1268"/>
    <mergeCell ref="I1268:J1268"/>
    <mergeCell ref="B1269:G1269"/>
    <mergeCell ref="H1269:J1269"/>
    <mergeCell ref="G1271:H1271"/>
    <mergeCell ref="B1260:G1260"/>
    <mergeCell ref="H1260:J1260"/>
    <mergeCell ref="G1262:H1262"/>
    <mergeCell ref="C1263:E1263"/>
    <mergeCell ref="G1263:J1263"/>
    <mergeCell ref="E1267:F1267"/>
    <mergeCell ref="G1267:H1267"/>
    <mergeCell ref="I1267:J1267"/>
    <mergeCell ref="C1254:E1254"/>
    <mergeCell ref="G1254:J1254"/>
    <mergeCell ref="E1258:F1258"/>
    <mergeCell ref="G1258:H1258"/>
    <mergeCell ref="I1258:J1258"/>
    <mergeCell ref="E1259:F1259"/>
    <mergeCell ref="G1259:H1259"/>
    <mergeCell ref="I1259:J1259"/>
    <mergeCell ref="E1250:F1250"/>
    <mergeCell ref="G1250:H1250"/>
    <mergeCell ref="I1250:J1250"/>
    <mergeCell ref="B1251:G1251"/>
    <mergeCell ref="H1251:J1251"/>
    <mergeCell ref="G1253:H1253"/>
    <mergeCell ref="B1242:G1242"/>
    <mergeCell ref="H1242:J1242"/>
    <mergeCell ref="G1244:H1244"/>
    <mergeCell ref="C1245:E1245"/>
    <mergeCell ref="G1245:J1245"/>
    <mergeCell ref="E1249:F1249"/>
    <mergeCell ref="G1249:H1249"/>
    <mergeCell ref="I1249:J1249"/>
    <mergeCell ref="C1236:E1236"/>
    <mergeCell ref="G1236:J1236"/>
    <mergeCell ref="E1240:F1240"/>
    <mergeCell ref="G1240:H1240"/>
    <mergeCell ref="I1240:J1240"/>
    <mergeCell ref="E1241:F1241"/>
    <mergeCell ref="G1241:H1241"/>
    <mergeCell ref="I1241:J1241"/>
    <mergeCell ref="E1232:F1232"/>
    <mergeCell ref="G1232:H1232"/>
    <mergeCell ref="I1232:J1232"/>
    <mergeCell ref="B1233:G1233"/>
    <mergeCell ref="H1233:J1233"/>
    <mergeCell ref="G1235:H1235"/>
    <mergeCell ref="B1224:G1224"/>
    <mergeCell ref="H1224:J1224"/>
    <mergeCell ref="G1226:H1226"/>
    <mergeCell ref="C1227:E1227"/>
    <mergeCell ref="G1227:J1227"/>
    <mergeCell ref="E1231:F1231"/>
    <mergeCell ref="G1231:H1231"/>
    <mergeCell ref="I1231:J1231"/>
    <mergeCell ref="C1218:E1218"/>
    <mergeCell ref="G1218:J1218"/>
    <mergeCell ref="E1222:F1222"/>
    <mergeCell ref="G1222:H1222"/>
    <mergeCell ref="I1222:J1222"/>
    <mergeCell ref="E1223:F1223"/>
    <mergeCell ref="G1223:H1223"/>
    <mergeCell ref="I1223:J1223"/>
    <mergeCell ref="E1214:F1214"/>
    <mergeCell ref="G1214:H1214"/>
    <mergeCell ref="I1214:J1214"/>
    <mergeCell ref="B1215:G1215"/>
    <mergeCell ref="H1215:J1215"/>
    <mergeCell ref="G1217:H1217"/>
    <mergeCell ref="B1206:G1206"/>
    <mergeCell ref="H1206:J1206"/>
    <mergeCell ref="G1208:H1208"/>
    <mergeCell ref="C1209:E1209"/>
    <mergeCell ref="G1209:J1209"/>
    <mergeCell ref="E1213:F1213"/>
    <mergeCell ref="G1213:H1213"/>
    <mergeCell ref="I1213:J1213"/>
    <mergeCell ref="C1200:E1200"/>
    <mergeCell ref="G1200:J1200"/>
    <mergeCell ref="E1204:F1204"/>
    <mergeCell ref="G1204:H1204"/>
    <mergeCell ref="I1204:J1204"/>
    <mergeCell ref="E1205:F1205"/>
    <mergeCell ref="G1205:H1205"/>
    <mergeCell ref="I1205:J1205"/>
    <mergeCell ref="E1196:F1196"/>
    <mergeCell ref="G1196:H1196"/>
    <mergeCell ref="I1196:J1196"/>
    <mergeCell ref="B1197:G1197"/>
    <mergeCell ref="H1197:J1197"/>
    <mergeCell ref="G1199:H1199"/>
    <mergeCell ref="B1188:G1188"/>
    <mergeCell ref="H1188:J1188"/>
    <mergeCell ref="G1190:H1190"/>
    <mergeCell ref="C1191:E1191"/>
    <mergeCell ref="G1191:J1191"/>
    <mergeCell ref="E1195:F1195"/>
    <mergeCell ref="G1195:H1195"/>
    <mergeCell ref="I1195:J1195"/>
    <mergeCell ref="C1182:E1182"/>
    <mergeCell ref="G1182:J1182"/>
    <mergeCell ref="E1186:F1186"/>
    <mergeCell ref="G1186:H1186"/>
    <mergeCell ref="I1186:J1186"/>
    <mergeCell ref="E1187:F1187"/>
    <mergeCell ref="G1187:H1187"/>
    <mergeCell ref="I1187:J1187"/>
    <mergeCell ref="E1178:F1178"/>
    <mergeCell ref="G1178:H1178"/>
    <mergeCell ref="I1178:J1178"/>
    <mergeCell ref="B1179:G1179"/>
    <mergeCell ref="H1179:J1179"/>
    <mergeCell ref="G1181:H1181"/>
    <mergeCell ref="B1170:G1170"/>
    <mergeCell ref="H1170:J1170"/>
    <mergeCell ref="G1172:H1172"/>
    <mergeCell ref="C1173:E1173"/>
    <mergeCell ref="G1173:J1173"/>
    <mergeCell ref="E1177:F1177"/>
    <mergeCell ref="G1177:H1177"/>
    <mergeCell ref="I1177:J1177"/>
    <mergeCell ref="C1164:E1164"/>
    <mergeCell ref="G1164:J1164"/>
    <mergeCell ref="E1168:F1168"/>
    <mergeCell ref="G1168:H1168"/>
    <mergeCell ref="I1168:J1168"/>
    <mergeCell ref="E1169:F1169"/>
    <mergeCell ref="G1169:H1169"/>
    <mergeCell ref="I1169:J1169"/>
    <mergeCell ref="E1160:F1160"/>
    <mergeCell ref="G1160:H1160"/>
    <mergeCell ref="I1160:J1160"/>
    <mergeCell ref="B1161:G1161"/>
    <mergeCell ref="H1161:J1161"/>
    <mergeCell ref="G1163:H1163"/>
    <mergeCell ref="B1152:G1152"/>
    <mergeCell ref="H1152:J1152"/>
    <mergeCell ref="G1154:H1154"/>
    <mergeCell ref="C1155:E1155"/>
    <mergeCell ref="G1155:J1155"/>
    <mergeCell ref="E1159:F1159"/>
    <mergeCell ref="G1159:H1159"/>
    <mergeCell ref="I1159:J1159"/>
    <mergeCell ref="C1146:E1146"/>
    <mergeCell ref="G1146:J1146"/>
    <mergeCell ref="E1150:F1150"/>
    <mergeCell ref="G1150:H1150"/>
    <mergeCell ref="I1150:J1150"/>
    <mergeCell ref="E1151:F1151"/>
    <mergeCell ref="G1151:H1151"/>
    <mergeCell ref="I1151:J1151"/>
    <mergeCell ref="E1142:F1142"/>
    <mergeCell ref="G1142:H1142"/>
    <mergeCell ref="I1142:J1142"/>
    <mergeCell ref="B1143:G1143"/>
    <mergeCell ref="H1143:J1143"/>
    <mergeCell ref="G1145:H1145"/>
    <mergeCell ref="B1134:G1134"/>
    <mergeCell ref="H1134:J1134"/>
    <mergeCell ref="G1136:H1136"/>
    <mergeCell ref="C1137:E1137"/>
    <mergeCell ref="G1137:J1137"/>
    <mergeCell ref="E1141:F1141"/>
    <mergeCell ref="G1141:H1141"/>
    <mergeCell ref="I1141:J1141"/>
    <mergeCell ref="C1128:E1128"/>
    <mergeCell ref="G1128:J1128"/>
    <mergeCell ref="E1132:F1132"/>
    <mergeCell ref="G1132:H1132"/>
    <mergeCell ref="I1132:J1132"/>
    <mergeCell ref="E1133:F1133"/>
    <mergeCell ref="G1133:H1133"/>
    <mergeCell ref="I1133:J1133"/>
    <mergeCell ref="E1124:F1124"/>
    <mergeCell ref="G1124:H1124"/>
    <mergeCell ref="I1124:J1124"/>
    <mergeCell ref="B1125:G1125"/>
    <mergeCell ref="H1125:J1125"/>
    <mergeCell ref="G1127:H1127"/>
    <mergeCell ref="B1116:G1116"/>
    <mergeCell ref="H1116:J1116"/>
    <mergeCell ref="G1118:H1118"/>
    <mergeCell ref="C1119:E1119"/>
    <mergeCell ref="G1119:J1119"/>
    <mergeCell ref="E1123:F1123"/>
    <mergeCell ref="G1123:H1123"/>
    <mergeCell ref="I1123:J1123"/>
    <mergeCell ref="C1110:E1110"/>
    <mergeCell ref="G1110:J1110"/>
    <mergeCell ref="E1114:F1114"/>
    <mergeCell ref="G1114:H1114"/>
    <mergeCell ref="I1114:J1114"/>
    <mergeCell ref="E1115:F1115"/>
    <mergeCell ref="G1115:H1115"/>
    <mergeCell ref="I1115:J1115"/>
    <mergeCell ref="E1106:F1106"/>
    <mergeCell ref="G1106:H1106"/>
    <mergeCell ref="I1106:J1106"/>
    <mergeCell ref="B1107:G1107"/>
    <mergeCell ref="H1107:J1107"/>
    <mergeCell ref="G1109:H1109"/>
    <mergeCell ref="B1098:G1098"/>
    <mergeCell ref="H1098:J1098"/>
    <mergeCell ref="G1100:H1100"/>
    <mergeCell ref="C1101:E1101"/>
    <mergeCell ref="G1101:J1101"/>
    <mergeCell ref="E1105:F1105"/>
    <mergeCell ref="G1105:H1105"/>
    <mergeCell ref="I1105:J1105"/>
    <mergeCell ref="C1092:E1092"/>
    <mergeCell ref="G1092:J1092"/>
    <mergeCell ref="E1096:F1096"/>
    <mergeCell ref="G1096:H1096"/>
    <mergeCell ref="I1096:J1096"/>
    <mergeCell ref="E1097:F1097"/>
    <mergeCell ref="G1097:H1097"/>
    <mergeCell ref="I1097:J1097"/>
    <mergeCell ref="E1088:F1088"/>
    <mergeCell ref="G1088:H1088"/>
    <mergeCell ref="I1088:J1088"/>
    <mergeCell ref="B1089:G1089"/>
    <mergeCell ref="H1089:J1089"/>
    <mergeCell ref="G1091:H1091"/>
    <mergeCell ref="B1080:G1080"/>
    <mergeCell ref="H1080:J1080"/>
    <mergeCell ref="G1082:H1082"/>
    <mergeCell ref="C1083:E1083"/>
    <mergeCell ref="G1083:J1083"/>
    <mergeCell ref="E1087:F1087"/>
    <mergeCell ref="G1087:H1087"/>
    <mergeCell ref="I1087:J1087"/>
    <mergeCell ref="C1074:E1074"/>
    <mergeCell ref="G1074:J1074"/>
    <mergeCell ref="E1078:F1078"/>
    <mergeCell ref="G1078:H1078"/>
    <mergeCell ref="I1078:J1078"/>
    <mergeCell ref="E1079:F1079"/>
    <mergeCell ref="G1079:H1079"/>
    <mergeCell ref="I1079:J1079"/>
    <mergeCell ref="E1070:F1070"/>
    <mergeCell ref="G1070:H1070"/>
    <mergeCell ref="I1070:J1070"/>
    <mergeCell ref="B1071:G1071"/>
    <mergeCell ref="H1071:J1071"/>
    <mergeCell ref="G1073:H1073"/>
    <mergeCell ref="B1062:G1062"/>
    <mergeCell ref="H1062:J1062"/>
    <mergeCell ref="G1064:H1064"/>
    <mergeCell ref="C1065:E1065"/>
    <mergeCell ref="G1065:J1065"/>
    <mergeCell ref="E1069:F1069"/>
    <mergeCell ref="G1069:H1069"/>
    <mergeCell ref="I1069:J1069"/>
    <mergeCell ref="C1056:E1056"/>
    <mergeCell ref="G1056:J1056"/>
    <mergeCell ref="E1060:F1060"/>
    <mergeCell ref="G1060:H1060"/>
    <mergeCell ref="I1060:J1060"/>
    <mergeCell ref="E1061:F1061"/>
    <mergeCell ref="G1061:H1061"/>
    <mergeCell ref="I1061:J1061"/>
    <mergeCell ref="E1052:F1052"/>
    <mergeCell ref="G1052:H1052"/>
    <mergeCell ref="I1052:J1052"/>
    <mergeCell ref="B1053:G1053"/>
    <mergeCell ref="H1053:J1053"/>
    <mergeCell ref="G1055:H1055"/>
    <mergeCell ref="B1044:G1044"/>
    <mergeCell ref="H1044:J1044"/>
    <mergeCell ref="G1046:H1046"/>
    <mergeCell ref="C1047:E1047"/>
    <mergeCell ref="G1047:J1047"/>
    <mergeCell ref="E1051:F1051"/>
    <mergeCell ref="G1051:H1051"/>
    <mergeCell ref="I1051:J1051"/>
    <mergeCell ref="C1038:E1038"/>
    <mergeCell ref="G1038:J1038"/>
    <mergeCell ref="E1042:F1042"/>
    <mergeCell ref="G1042:H1042"/>
    <mergeCell ref="I1042:J1042"/>
    <mergeCell ref="E1043:F1043"/>
    <mergeCell ref="G1043:H1043"/>
    <mergeCell ref="I1043:J1043"/>
    <mergeCell ref="E1034:F1034"/>
    <mergeCell ref="G1034:H1034"/>
    <mergeCell ref="I1034:J1034"/>
    <mergeCell ref="B1035:G1035"/>
    <mergeCell ref="H1035:J1035"/>
    <mergeCell ref="G1037:H1037"/>
    <mergeCell ref="B1026:G1026"/>
    <mergeCell ref="H1026:J1026"/>
    <mergeCell ref="G1028:H1028"/>
    <mergeCell ref="C1029:E1029"/>
    <mergeCell ref="G1029:J1029"/>
    <mergeCell ref="E1033:F1033"/>
    <mergeCell ref="G1033:H1033"/>
    <mergeCell ref="I1033:J1033"/>
    <mergeCell ref="C1020:E1020"/>
    <mergeCell ref="G1020:J1020"/>
    <mergeCell ref="E1024:F1024"/>
    <mergeCell ref="G1024:H1024"/>
    <mergeCell ref="I1024:J1024"/>
    <mergeCell ref="E1025:F1025"/>
    <mergeCell ref="G1025:H1025"/>
    <mergeCell ref="I1025:J1025"/>
    <mergeCell ref="E1016:F1016"/>
    <mergeCell ref="G1016:H1016"/>
    <mergeCell ref="I1016:J1016"/>
    <mergeCell ref="B1017:G1017"/>
    <mergeCell ref="H1017:J1017"/>
    <mergeCell ref="G1019:H1019"/>
    <mergeCell ref="B1008:G1008"/>
    <mergeCell ref="H1008:J1008"/>
    <mergeCell ref="G1010:H1010"/>
    <mergeCell ref="C1011:E1011"/>
    <mergeCell ref="G1011:J1011"/>
    <mergeCell ref="E1015:F1015"/>
    <mergeCell ref="G1015:H1015"/>
    <mergeCell ref="I1015:J1015"/>
    <mergeCell ref="C1002:E1002"/>
    <mergeCell ref="G1002:J1002"/>
    <mergeCell ref="E1006:F1006"/>
    <mergeCell ref="G1006:H1006"/>
    <mergeCell ref="I1006:J1006"/>
    <mergeCell ref="E1007:F1007"/>
    <mergeCell ref="G1007:H1007"/>
    <mergeCell ref="I1007:J1007"/>
    <mergeCell ref="E998:F998"/>
    <mergeCell ref="G998:H998"/>
    <mergeCell ref="I998:J998"/>
    <mergeCell ref="B999:G999"/>
    <mergeCell ref="H999:J999"/>
    <mergeCell ref="G1001:H1001"/>
    <mergeCell ref="B990:G990"/>
    <mergeCell ref="H990:J990"/>
    <mergeCell ref="G992:H992"/>
    <mergeCell ref="C993:E993"/>
    <mergeCell ref="G993:J993"/>
    <mergeCell ref="E997:F997"/>
    <mergeCell ref="G997:H997"/>
    <mergeCell ref="I997:J997"/>
    <mergeCell ref="C984:E984"/>
    <mergeCell ref="G984:J984"/>
    <mergeCell ref="E988:F988"/>
    <mergeCell ref="G988:H988"/>
    <mergeCell ref="I988:J988"/>
    <mergeCell ref="E989:F989"/>
    <mergeCell ref="G989:H989"/>
    <mergeCell ref="I989:J989"/>
    <mergeCell ref="E980:F980"/>
    <mergeCell ref="G980:H980"/>
    <mergeCell ref="I980:J980"/>
    <mergeCell ref="B981:G981"/>
    <mergeCell ref="H981:J981"/>
    <mergeCell ref="G983:H983"/>
    <mergeCell ref="B972:G972"/>
    <mergeCell ref="H972:J972"/>
    <mergeCell ref="G974:H974"/>
    <mergeCell ref="C975:E975"/>
    <mergeCell ref="G975:J975"/>
    <mergeCell ref="E979:F979"/>
    <mergeCell ref="G979:H979"/>
    <mergeCell ref="I979:J979"/>
    <mergeCell ref="C966:E966"/>
    <mergeCell ref="G966:J966"/>
    <mergeCell ref="E970:F970"/>
    <mergeCell ref="G970:H970"/>
    <mergeCell ref="I970:J970"/>
    <mergeCell ref="E971:F971"/>
    <mergeCell ref="G971:H971"/>
    <mergeCell ref="I971:J971"/>
    <mergeCell ref="E962:F962"/>
    <mergeCell ref="G962:H962"/>
    <mergeCell ref="I962:J962"/>
    <mergeCell ref="B963:G963"/>
    <mergeCell ref="H963:J963"/>
    <mergeCell ref="G965:H965"/>
    <mergeCell ref="B954:G954"/>
    <mergeCell ref="H954:J954"/>
    <mergeCell ref="G956:H956"/>
    <mergeCell ref="C957:E957"/>
    <mergeCell ref="G957:J957"/>
    <mergeCell ref="E961:F961"/>
    <mergeCell ref="G961:H961"/>
    <mergeCell ref="I961:J961"/>
    <mergeCell ref="C948:E948"/>
    <mergeCell ref="G948:J948"/>
    <mergeCell ref="E952:F952"/>
    <mergeCell ref="G952:H952"/>
    <mergeCell ref="I952:J952"/>
    <mergeCell ref="E953:F953"/>
    <mergeCell ref="G953:H953"/>
    <mergeCell ref="I953:J953"/>
    <mergeCell ref="E944:F944"/>
    <mergeCell ref="G944:H944"/>
    <mergeCell ref="I944:J944"/>
    <mergeCell ref="B945:G945"/>
    <mergeCell ref="H945:J945"/>
    <mergeCell ref="G947:H947"/>
    <mergeCell ref="B936:G936"/>
    <mergeCell ref="H936:J936"/>
    <mergeCell ref="G938:H938"/>
    <mergeCell ref="C939:E939"/>
    <mergeCell ref="G939:J939"/>
    <mergeCell ref="E943:F943"/>
    <mergeCell ref="G943:H943"/>
    <mergeCell ref="I943:J943"/>
    <mergeCell ref="C930:E930"/>
    <mergeCell ref="G930:J930"/>
    <mergeCell ref="E934:F934"/>
    <mergeCell ref="G934:H934"/>
    <mergeCell ref="I934:J934"/>
    <mergeCell ref="E935:F935"/>
    <mergeCell ref="G935:H935"/>
    <mergeCell ref="I935:J935"/>
    <mergeCell ref="E926:F926"/>
    <mergeCell ref="G926:H926"/>
    <mergeCell ref="I926:J926"/>
    <mergeCell ref="B927:G927"/>
    <mergeCell ref="H927:J927"/>
    <mergeCell ref="G929:H929"/>
    <mergeCell ref="B918:G918"/>
    <mergeCell ref="H918:J918"/>
    <mergeCell ref="G920:H920"/>
    <mergeCell ref="C921:E921"/>
    <mergeCell ref="G921:J921"/>
    <mergeCell ref="E925:F925"/>
    <mergeCell ref="G925:H925"/>
    <mergeCell ref="I925:J925"/>
    <mergeCell ref="C912:E912"/>
    <mergeCell ref="G912:J912"/>
    <mergeCell ref="E916:F916"/>
    <mergeCell ref="G916:H916"/>
    <mergeCell ref="I916:J916"/>
    <mergeCell ref="E917:F917"/>
    <mergeCell ref="G917:H917"/>
    <mergeCell ref="I917:J917"/>
    <mergeCell ref="E908:F908"/>
    <mergeCell ref="G908:H908"/>
    <mergeCell ref="I908:J908"/>
    <mergeCell ref="B909:G909"/>
    <mergeCell ref="H909:J909"/>
    <mergeCell ref="G911:H911"/>
    <mergeCell ref="B900:G900"/>
    <mergeCell ref="H900:J900"/>
    <mergeCell ref="G902:H902"/>
    <mergeCell ref="C903:E903"/>
    <mergeCell ref="G903:J903"/>
    <mergeCell ref="E907:F907"/>
    <mergeCell ref="G907:H907"/>
    <mergeCell ref="I907:J907"/>
    <mergeCell ref="C894:E894"/>
    <mergeCell ref="G894:J894"/>
    <mergeCell ref="E898:F898"/>
    <mergeCell ref="G898:H898"/>
    <mergeCell ref="I898:J898"/>
    <mergeCell ref="E899:F899"/>
    <mergeCell ref="G899:H899"/>
    <mergeCell ref="I899:J899"/>
    <mergeCell ref="E890:F890"/>
    <mergeCell ref="G890:H890"/>
    <mergeCell ref="I890:J890"/>
    <mergeCell ref="B891:G891"/>
    <mergeCell ref="H891:J891"/>
    <mergeCell ref="G893:H893"/>
    <mergeCell ref="B882:G882"/>
    <mergeCell ref="H882:J882"/>
    <mergeCell ref="G884:H884"/>
    <mergeCell ref="C885:E885"/>
    <mergeCell ref="G885:J885"/>
    <mergeCell ref="E889:F889"/>
    <mergeCell ref="G889:H889"/>
    <mergeCell ref="I889:J889"/>
    <mergeCell ref="C876:E876"/>
    <mergeCell ref="G876:J876"/>
    <mergeCell ref="E880:F880"/>
    <mergeCell ref="G880:H880"/>
    <mergeCell ref="I880:J880"/>
    <mergeCell ref="E881:F881"/>
    <mergeCell ref="G881:H881"/>
    <mergeCell ref="I881:J881"/>
    <mergeCell ref="E872:F872"/>
    <mergeCell ref="G872:H872"/>
    <mergeCell ref="I872:J872"/>
    <mergeCell ref="B873:G873"/>
    <mergeCell ref="H873:J873"/>
    <mergeCell ref="G875:H875"/>
    <mergeCell ref="B864:G864"/>
    <mergeCell ref="H864:J864"/>
    <mergeCell ref="G866:H866"/>
    <mergeCell ref="C867:E867"/>
    <mergeCell ref="G867:J867"/>
    <mergeCell ref="E871:F871"/>
    <mergeCell ref="G871:H871"/>
    <mergeCell ref="I871:J871"/>
    <mergeCell ref="C858:E858"/>
    <mergeCell ref="G858:J858"/>
    <mergeCell ref="E862:F862"/>
    <mergeCell ref="G862:H862"/>
    <mergeCell ref="I862:J862"/>
    <mergeCell ref="E863:F863"/>
    <mergeCell ref="G863:H863"/>
    <mergeCell ref="I863:J863"/>
    <mergeCell ref="E854:F854"/>
    <mergeCell ref="G854:H854"/>
    <mergeCell ref="I854:J854"/>
    <mergeCell ref="B855:G855"/>
    <mergeCell ref="H855:J855"/>
    <mergeCell ref="G857:H857"/>
    <mergeCell ref="B846:G846"/>
    <mergeCell ref="H846:J846"/>
    <mergeCell ref="G848:H848"/>
    <mergeCell ref="C849:E849"/>
    <mergeCell ref="G849:J849"/>
    <mergeCell ref="E853:F853"/>
    <mergeCell ref="G853:H853"/>
    <mergeCell ref="I853:J853"/>
    <mergeCell ref="C840:E840"/>
    <mergeCell ref="G840:J840"/>
    <mergeCell ref="E844:F844"/>
    <mergeCell ref="G844:H844"/>
    <mergeCell ref="I844:J844"/>
    <mergeCell ref="E845:F845"/>
    <mergeCell ref="G845:H845"/>
    <mergeCell ref="I845:J845"/>
    <mergeCell ref="E836:F836"/>
    <mergeCell ref="G836:H836"/>
    <mergeCell ref="I836:J836"/>
    <mergeCell ref="B837:G837"/>
    <mergeCell ref="H837:J837"/>
    <mergeCell ref="G839:H839"/>
    <mergeCell ref="B828:G828"/>
    <mergeCell ref="H828:J828"/>
    <mergeCell ref="G830:H830"/>
    <mergeCell ref="C831:E831"/>
    <mergeCell ref="G831:J831"/>
    <mergeCell ref="E835:F835"/>
    <mergeCell ref="G835:H835"/>
    <mergeCell ref="I835:J835"/>
    <mergeCell ref="C822:E822"/>
    <mergeCell ref="G822:J822"/>
    <mergeCell ref="E826:F826"/>
    <mergeCell ref="G826:H826"/>
    <mergeCell ref="I826:J826"/>
    <mergeCell ref="E827:F827"/>
    <mergeCell ref="G827:H827"/>
    <mergeCell ref="I827:J827"/>
    <mergeCell ref="E818:F818"/>
    <mergeCell ref="G818:H818"/>
    <mergeCell ref="I818:J818"/>
    <mergeCell ref="B819:G819"/>
    <mergeCell ref="H819:J819"/>
    <mergeCell ref="G821:H821"/>
    <mergeCell ref="B810:G810"/>
    <mergeCell ref="H810:J810"/>
    <mergeCell ref="G812:H812"/>
    <mergeCell ref="C813:E813"/>
    <mergeCell ref="G813:J813"/>
    <mergeCell ref="E817:F817"/>
    <mergeCell ref="G817:H817"/>
    <mergeCell ref="I817:J817"/>
    <mergeCell ref="C804:E804"/>
    <mergeCell ref="G804:J804"/>
    <mergeCell ref="E808:F808"/>
    <mergeCell ref="G808:H808"/>
    <mergeCell ref="I808:J808"/>
    <mergeCell ref="E809:F809"/>
    <mergeCell ref="G809:H809"/>
    <mergeCell ref="I809:J809"/>
    <mergeCell ref="E800:F800"/>
    <mergeCell ref="G800:H800"/>
    <mergeCell ref="I800:J800"/>
    <mergeCell ref="B801:G801"/>
    <mergeCell ref="H801:J801"/>
    <mergeCell ref="G803:H803"/>
    <mergeCell ref="B792:G792"/>
    <mergeCell ref="H792:J792"/>
    <mergeCell ref="G794:H794"/>
    <mergeCell ref="C795:E795"/>
    <mergeCell ref="G795:J795"/>
    <mergeCell ref="E799:F799"/>
    <mergeCell ref="G799:H799"/>
    <mergeCell ref="I799:J799"/>
    <mergeCell ref="C786:E786"/>
    <mergeCell ref="G786:J786"/>
    <mergeCell ref="E790:F790"/>
    <mergeCell ref="G790:H790"/>
    <mergeCell ref="I790:J790"/>
    <mergeCell ref="E791:F791"/>
    <mergeCell ref="G791:H791"/>
    <mergeCell ref="I791:J791"/>
    <mergeCell ref="E782:F782"/>
    <mergeCell ref="G782:H782"/>
    <mergeCell ref="I782:J782"/>
    <mergeCell ref="B783:G783"/>
    <mergeCell ref="H783:J783"/>
    <mergeCell ref="G785:H785"/>
    <mergeCell ref="B774:G774"/>
    <mergeCell ref="H774:J774"/>
    <mergeCell ref="G776:H776"/>
    <mergeCell ref="C777:E777"/>
    <mergeCell ref="G777:J777"/>
    <mergeCell ref="E781:F781"/>
    <mergeCell ref="G781:H781"/>
    <mergeCell ref="I781:J781"/>
    <mergeCell ref="C768:E768"/>
    <mergeCell ref="G768:J768"/>
    <mergeCell ref="E772:F772"/>
    <mergeCell ref="G772:H772"/>
    <mergeCell ref="I772:J772"/>
    <mergeCell ref="E773:F773"/>
    <mergeCell ref="G773:H773"/>
    <mergeCell ref="I773:J773"/>
    <mergeCell ref="E764:F764"/>
    <mergeCell ref="G764:H764"/>
    <mergeCell ref="I764:J764"/>
    <mergeCell ref="B765:G765"/>
    <mergeCell ref="H765:J765"/>
    <mergeCell ref="G767:H767"/>
    <mergeCell ref="B756:G756"/>
    <mergeCell ref="H756:J756"/>
    <mergeCell ref="G758:H758"/>
    <mergeCell ref="C759:E759"/>
    <mergeCell ref="G759:J759"/>
    <mergeCell ref="E763:F763"/>
    <mergeCell ref="G763:H763"/>
    <mergeCell ref="I763:J763"/>
    <mergeCell ref="C750:E750"/>
    <mergeCell ref="G750:J750"/>
    <mergeCell ref="E754:F754"/>
    <mergeCell ref="G754:H754"/>
    <mergeCell ref="I754:J754"/>
    <mergeCell ref="E755:F755"/>
    <mergeCell ref="G755:H755"/>
    <mergeCell ref="I755:J755"/>
    <mergeCell ref="E746:F746"/>
    <mergeCell ref="G746:H746"/>
    <mergeCell ref="I746:J746"/>
    <mergeCell ref="B747:G747"/>
    <mergeCell ref="H747:J747"/>
    <mergeCell ref="G749:H749"/>
    <mergeCell ref="B738:G738"/>
    <mergeCell ref="H738:J738"/>
    <mergeCell ref="G740:H740"/>
    <mergeCell ref="C741:E741"/>
    <mergeCell ref="G741:J741"/>
    <mergeCell ref="E745:F745"/>
    <mergeCell ref="G745:H745"/>
    <mergeCell ref="I745:J745"/>
    <mergeCell ref="C732:E732"/>
    <mergeCell ref="G732:J732"/>
    <mergeCell ref="E736:F736"/>
    <mergeCell ref="G736:H736"/>
    <mergeCell ref="I736:J736"/>
    <mergeCell ref="E737:F737"/>
    <mergeCell ref="G737:H737"/>
    <mergeCell ref="I737:J737"/>
    <mergeCell ref="E728:F728"/>
    <mergeCell ref="G728:H728"/>
    <mergeCell ref="I728:J728"/>
    <mergeCell ref="B729:G729"/>
    <mergeCell ref="H729:J729"/>
    <mergeCell ref="G731:H731"/>
    <mergeCell ref="B720:G720"/>
    <mergeCell ref="H720:J720"/>
    <mergeCell ref="G722:H722"/>
    <mergeCell ref="C723:E723"/>
    <mergeCell ref="G723:J723"/>
    <mergeCell ref="E727:F727"/>
    <mergeCell ref="G727:H727"/>
    <mergeCell ref="I727:J727"/>
    <mergeCell ref="C714:E714"/>
    <mergeCell ref="G714:J714"/>
    <mergeCell ref="E718:F718"/>
    <mergeCell ref="G718:H718"/>
    <mergeCell ref="I718:J718"/>
    <mergeCell ref="E719:F719"/>
    <mergeCell ref="G719:H719"/>
    <mergeCell ref="I719:J719"/>
    <mergeCell ref="E710:F710"/>
    <mergeCell ref="G710:H710"/>
    <mergeCell ref="I710:J710"/>
    <mergeCell ref="B711:G711"/>
    <mergeCell ref="H711:J711"/>
    <mergeCell ref="G713:H713"/>
    <mergeCell ref="B702:G702"/>
    <mergeCell ref="H702:J702"/>
    <mergeCell ref="G704:H704"/>
    <mergeCell ref="C705:E705"/>
    <mergeCell ref="G705:J705"/>
    <mergeCell ref="E709:F709"/>
    <mergeCell ref="G709:H709"/>
    <mergeCell ref="I709:J709"/>
    <mergeCell ref="C696:E696"/>
    <mergeCell ref="G696:J696"/>
    <mergeCell ref="E700:F700"/>
    <mergeCell ref="G700:H700"/>
    <mergeCell ref="I700:J700"/>
    <mergeCell ref="E701:F701"/>
    <mergeCell ref="G701:H701"/>
    <mergeCell ref="I701:J701"/>
    <mergeCell ref="E692:F692"/>
    <mergeCell ref="G692:H692"/>
    <mergeCell ref="I692:J692"/>
    <mergeCell ref="B693:G693"/>
    <mergeCell ref="H693:J693"/>
    <mergeCell ref="G695:H695"/>
    <mergeCell ref="B684:G684"/>
    <mergeCell ref="H684:J684"/>
    <mergeCell ref="G686:H686"/>
    <mergeCell ref="C687:E687"/>
    <mergeCell ref="G687:J687"/>
    <mergeCell ref="E691:F691"/>
    <mergeCell ref="G691:H691"/>
    <mergeCell ref="I691:J691"/>
    <mergeCell ref="C678:E678"/>
    <mergeCell ref="G678:J678"/>
    <mergeCell ref="E682:F682"/>
    <mergeCell ref="G682:H682"/>
    <mergeCell ref="I682:J682"/>
    <mergeCell ref="E683:F683"/>
    <mergeCell ref="G683:H683"/>
    <mergeCell ref="I683:J683"/>
    <mergeCell ref="E674:F674"/>
    <mergeCell ref="G674:H674"/>
    <mergeCell ref="I674:J674"/>
    <mergeCell ref="B675:G675"/>
    <mergeCell ref="H675:J675"/>
    <mergeCell ref="G677:H677"/>
    <mergeCell ref="B666:G666"/>
    <mergeCell ref="H666:J666"/>
    <mergeCell ref="G668:H668"/>
    <mergeCell ref="C669:E669"/>
    <mergeCell ref="G669:J669"/>
    <mergeCell ref="E673:F673"/>
    <mergeCell ref="G673:H673"/>
    <mergeCell ref="I673:J673"/>
    <mergeCell ref="C660:E660"/>
    <mergeCell ref="G660:J660"/>
    <mergeCell ref="E664:F664"/>
    <mergeCell ref="G664:H664"/>
    <mergeCell ref="I664:J664"/>
    <mergeCell ref="E665:F665"/>
    <mergeCell ref="G665:H665"/>
    <mergeCell ref="I665:J665"/>
    <mergeCell ref="E656:F656"/>
    <mergeCell ref="G656:H656"/>
    <mergeCell ref="I656:J656"/>
    <mergeCell ref="B657:G657"/>
    <mergeCell ref="H657:J657"/>
    <mergeCell ref="G659:H659"/>
    <mergeCell ref="B648:G648"/>
    <mergeCell ref="H648:J648"/>
    <mergeCell ref="G650:H650"/>
    <mergeCell ref="C651:E651"/>
    <mergeCell ref="G651:J651"/>
    <mergeCell ref="E655:F655"/>
    <mergeCell ref="G655:H655"/>
    <mergeCell ref="I655:J655"/>
    <mergeCell ref="C642:E642"/>
    <mergeCell ref="G642:J642"/>
    <mergeCell ref="E646:F646"/>
    <mergeCell ref="G646:H646"/>
    <mergeCell ref="I646:J646"/>
    <mergeCell ref="E647:F647"/>
    <mergeCell ref="G647:H647"/>
    <mergeCell ref="I647:J647"/>
    <mergeCell ref="E638:F638"/>
    <mergeCell ref="G638:H638"/>
    <mergeCell ref="I638:J638"/>
    <mergeCell ref="B639:G639"/>
    <mergeCell ref="H639:J639"/>
    <mergeCell ref="G641:H641"/>
    <mergeCell ref="B630:G630"/>
    <mergeCell ref="H630:J630"/>
    <mergeCell ref="G632:H632"/>
    <mergeCell ref="C633:E633"/>
    <mergeCell ref="G633:J633"/>
    <mergeCell ref="E637:F637"/>
    <mergeCell ref="G637:H637"/>
    <mergeCell ref="I637:J637"/>
    <mergeCell ref="C624:E624"/>
    <mergeCell ref="G624:J624"/>
    <mergeCell ref="E628:F628"/>
    <mergeCell ref="G628:H628"/>
    <mergeCell ref="I628:J628"/>
    <mergeCell ref="E629:F629"/>
    <mergeCell ref="G629:H629"/>
    <mergeCell ref="I629:J629"/>
    <mergeCell ref="E620:F620"/>
    <mergeCell ref="G620:H620"/>
    <mergeCell ref="I620:J620"/>
    <mergeCell ref="B621:G621"/>
    <mergeCell ref="H621:J621"/>
    <mergeCell ref="G623:H623"/>
    <mergeCell ref="B612:G612"/>
    <mergeCell ref="H612:J612"/>
    <mergeCell ref="G614:H614"/>
    <mergeCell ref="C615:E615"/>
    <mergeCell ref="G615:J615"/>
    <mergeCell ref="E619:F619"/>
    <mergeCell ref="G619:H619"/>
    <mergeCell ref="I619:J619"/>
    <mergeCell ref="C606:E606"/>
    <mergeCell ref="G606:J606"/>
    <mergeCell ref="E610:F610"/>
    <mergeCell ref="G610:H610"/>
    <mergeCell ref="I610:J610"/>
    <mergeCell ref="E611:F611"/>
    <mergeCell ref="G611:H611"/>
    <mergeCell ref="I611:J611"/>
    <mergeCell ref="E602:F602"/>
    <mergeCell ref="G602:H602"/>
    <mergeCell ref="I602:J602"/>
    <mergeCell ref="B603:G603"/>
    <mergeCell ref="H603:J603"/>
    <mergeCell ref="G605:H605"/>
    <mergeCell ref="B594:G594"/>
    <mergeCell ref="H594:J594"/>
    <mergeCell ref="G596:H596"/>
    <mergeCell ref="C597:E597"/>
    <mergeCell ref="G597:J597"/>
    <mergeCell ref="E601:F601"/>
    <mergeCell ref="G601:H601"/>
    <mergeCell ref="I601:J601"/>
    <mergeCell ref="C588:E588"/>
    <mergeCell ref="G588:J588"/>
    <mergeCell ref="E592:F592"/>
    <mergeCell ref="G592:H592"/>
    <mergeCell ref="I592:J592"/>
    <mergeCell ref="E593:F593"/>
    <mergeCell ref="G593:H593"/>
    <mergeCell ref="I593:J593"/>
    <mergeCell ref="E584:F584"/>
    <mergeCell ref="G584:H584"/>
    <mergeCell ref="I584:J584"/>
    <mergeCell ref="B585:G585"/>
    <mergeCell ref="H585:J585"/>
    <mergeCell ref="G587:H587"/>
    <mergeCell ref="B576:G576"/>
    <mergeCell ref="H576:J576"/>
    <mergeCell ref="G578:H578"/>
    <mergeCell ref="C579:E579"/>
    <mergeCell ref="G579:J579"/>
    <mergeCell ref="E583:F583"/>
    <mergeCell ref="G583:H583"/>
    <mergeCell ref="I583:J583"/>
    <mergeCell ref="C570:E570"/>
    <mergeCell ref="G570:J570"/>
    <mergeCell ref="E574:F574"/>
    <mergeCell ref="G574:H574"/>
    <mergeCell ref="I574:J574"/>
    <mergeCell ref="E575:F575"/>
    <mergeCell ref="G575:H575"/>
    <mergeCell ref="I575:J575"/>
    <mergeCell ref="E566:F566"/>
    <mergeCell ref="G566:H566"/>
    <mergeCell ref="I566:J566"/>
    <mergeCell ref="B567:G567"/>
    <mergeCell ref="H567:J567"/>
    <mergeCell ref="G569:H569"/>
    <mergeCell ref="B558:G558"/>
    <mergeCell ref="H558:J558"/>
    <mergeCell ref="G560:H560"/>
    <mergeCell ref="C561:E561"/>
    <mergeCell ref="G561:J561"/>
    <mergeCell ref="E565:F565"/>
    <mergeCell ref="G565:H565"/>
    <mergeCell ref="I565:J565"/>
    <mergeCell ref="C552:E552"/>
    <mergeCell ref="G552:J552"/>
    <mergeCell ref="E556:F556"/>
    <mergeCell ref="G556:H556"/>
    <mergeCell ref="I556:J556"/>
    <mergeCell ref="E557:F557"/>
    <mergeCell ref="G557:H557"/>
    <mergeCell ref="I557:J557"/>
    <mergeCell ref="E548:F548"/>
    <mergeCell ref="G548:H548"/>
    <mergeCell ref="I548:J548"/>
    <mergeCell ref="B549:G549"/>
    <mergeCell ref="H549:J549"/>
    <mergeCell ref="G551:H551"/>
    <mergeCell ref="B540:G540"/>
    <mergeCell ref="H540:J540"/>
    <mergeCell ref="G542:H542"/>
    <mergeCell ref="C543:E543"/>
    <mergeCell ref="G543:J543"/>
    <mergeCell ref="E547:F547"/>
    <mergeCell ref="G547:H547"/>
    <mergeCell ref="I547:J547"/>
    <mergeCell ref="C534:E534"/>
    <mergeCell ref="G534:J534"/>
    <mergeCell ref="E538:F538"/>
    <mergeCell ref="G538:H538"/>
    <mergeCell ref="I538:J538"/>
    <mergeCell ref="E539:F539"/>
    <mergeCell ref="G539:H539"/>
    <mergeCell ref="I539:J539"/>
    <mergeCell ref="E530:F530"/>
    <mergeCell ref="G530:H530"/>
    <mergeCell ref="I530:J530"/>
    <mergeCell ref="B531:G531"/>
    <mergeCell ref="H531:J531"/>
    <mergeCell ref="G533:H533"/>
    <mergeCell ref="B522:G522"/>
    <mergeCell ref="H522:J522"/>
    <mergeCell ref="G524:H524"/>
    <mergeCell ref="C525:E525"/>
    <mergeCell ref="G525:J525"/>
    <mergeCell ref="E529:F529"/>
    <mergeCell ref="G529:H529"/>
    <mergeCell ref="I529:J529"/>
    <mergeCell ref="C516:E516"/>
    <mergeCell ref="G516:J516"/>
    <mergeCell ref="E520:F520"/>
    <mergeCell ref="G520:H520"/>
    <mergeCell ref="I520:J520"/>
    <mergeCell ref="E521:F521"/>
    <mergeCell ref="G521:H521"/>
    <mergeCell ref="I521:J521"/>
    <mergeCell ref="E512:F512"/>
    <mergeCell ref="G512:H512"/>
    <mergeCell ref="I512:J512"/>
    <mergeCell ref="B513:G513"/>
    <mergeCell ref="H513:J513"/>
    <mergeCell ref="G515:H515"/>
    <mergeCell ref="B504:G504"/>
    <mergeCell ref="H504:J504"/>
    <mergeCell ref="G506:H506"/>
    <mergeCell ref="C507:E507"/>
    <mergeCell ref="G507:J507"/>
    <mergeCell ref="E511:F511"/>
    <mergeCell ref="G511:H511"/>
    <mergeCell ref="I511:J511"/>
    <mergeCell ref="C498:E498"/>
    <mergeCell ref="G498:J498"/>
    <mergeCell ref="E502:F502"/>
    <mergeCell ref="G502:H502"/>
    <mergeCell ref="I502:J502"/>
    <mergeCell ref="E503:F503"/>
    <mergeCell ref="G503:H503"/>
    <mergeCell ref="I503:J503"/>
    <mergeCell ref="E494:F494"/>
    <mergeCell ref="G494:H494"/>
    <mergeCell ref="I494:J494"/>
    <mergeCell ref="B495:G495"/>
    <mergeCell ref="H495:J495"/>
    <mergeCell ref="G497:H497"/>
    <mergeCell ref="B486:G486"/>
    <mergeCell ref="H486:J486"/>
    <mergeCell ref="G488:H488"/>
    <mergeCell ref="C489:E489"/>
    <mergeCell ref="G489:J489"/>
    <mergeCell ref="E493:F493"/>
    <mergeCell ref="G493:H493"/>
    <mergeCell ref="I493:J493"/>
    <mergeCell ref="C480:E480"/>
    <mergeCell ref="G480:J480"/>
    <mergeCell ref="E484:F484"/>
    <mergeCell ref="G484:H484"/>
    <mergeCell ref="I484:J484"/>
    <mergeCell ref="E485:F485"/>
    <mergeCell ref="G485:H485"/>
    <mergeCell ref="I485:J485"/>
    <mergeCell ref="E476:F476"/>
    <mergeCell ref="G476:H476"/>
    <mergeCell ref="I476:J476"/>
    <mergeCell ref="B477:G477"/>
    <mergeCell ref="H477:J477"/>
    <mergeCell ref="G479:H479"/>
    <mergeCell ref="B468:G468"/>
    <mergeCell ref="H468:J468"/>
    <mergeCell ref="G470:H470"/>
    <mergeCell ref="C471:E471"/>
    <mergeCell ref="G471:J471"/>
    <mergeCell ref="E475:F475"/>
    <mergeCell ref="G475:H475"/>
    <mergeCell ref="I475:J475"/>
    <mergeCell ref="C462:E462"/>
    <mergeCell ref="G462:J462"/>
    <mergeCell ref="E466:F466"/>
    <mergeCell ref="G466:H466"/>
    <mergeCell ref="I466:J466"/>
    <mergeCell ref="E467:F467"/>
    <mergeCell ref="G467:H467"/>
    <mergeCell ref="I467:J467"/>
    <mergeCell ref="E458:F458"/>
    <mergeCell ref="G458:H458"/>
    <mergeCell ref="I458:J458"/>
    <mergeCell ref="B459:G459"/>
    <mergeCell ref="H459:J459"/>
    <mergeCell ref="G461:H461"/>
    <mergeCell ref="B450:G450"/>
    <mergeCell ref="H450:J450"/>
    <mergeCell ref="G452:H452"/>
    <mergeCell ref="C453:E453"/>
    <mergeCell ref="G453:J453"/>
    <mergeCell ref="E457:F457"/>
    <mergeCell ref="G457:H457"/>
    <mergeCell ref="I457:J457"/>
    <mergeCell ref="C444:E444"/>
    <mergeCell ref="G444:J444"/>
    <mergeCell ref="E448:F448"/>
    <mergeCell ref="G448:H448"/>
    <mergeCell ref="I448:J448"/>
    <mergeCell ref="E449:F449"/>
    <mergeCell ref="G449:H449"/>
    <mergeCell ref="I449:J449"/>
    <mergeCell ref="E440:F440"/>
    <mergeCell ref="G440:H440"/>
    <mergeCell ref="I440:J440"/>
    <mergeCell ref="B441:G441"/>
    <mergeCell ref="H441:J441"/>
    <mergeCell ref="G443:H443"/>
    <mergeCell ref="B432:G432"/>
    <mergeCell ref="H432:J432"/>
    <mergeCell ref="G434:H434"/>
    <mergeCell ref="C435:E435"/>
    <mergeCell ref="G435:J435"/>
    <mergeCell ref="E439:F439"/>
    <mergeCell ref="G439:H439"/>
    <mergeCell ref="I439:J439"/>
    <mergeCell ref="C426:E426"/>
    <mergeCell ref="G426:J426"/>
    <mergeCell ref="E430:F430"/>
    <mergeCell ref="G430:H430"/>
    <mergeCell ref="I430:J430"/>
    <mergeCell ref="E431:F431"/>
    <mergeCell ref="G431:H431"/>
    <mergeCell ref="I431:J431"/>
    <mergeCell ref="E422:F422"/>
    <mergeCell ref="G422:H422"/>
    <mergeCell ref="I422:J422"/>
    <mergeCell ref="B423:G423"/>
    <mergeCell ref="H423:J423"/>
    <mergeCell ref="G425:H425"/>
    <mergeCell ref="B414:G414"/>
    <mergeCell ref="H414:J414"/>
    <mergeCell ref="G416:H416"/>
    <mergeCell ref="C417:E417"/>
    <mergeCell ref="G417:J417"/>
    <mergeCell ref="E421:F421"/>
    <mergeCell ref="G421:H421"/>
    <mergeCell ref="I421:J421"/>
    <mergeCell ref="C408:E408"/>
    <mergeCell ref="G408:J408"/>
    <mergeCell ref="E412:F412"/>
    <mergeCell ref="G412:H412"/>
    <mergeCell ref="I412:J412"/>
    <mergeCell ref="E413:F413"/>
    <mergeCell ref="G413:H413"/>
    <mergeCell ref="I413:J413"/>
    <mergeCell ref="E404:F404"/>
    <mergeCell ref="G404:H404"/>
    <mergeCell ref="I404:J404"/>
    <mergeCell ref="B405:G405"/>
    <mergeCell ref="H405:J405"/>
    <mergeCell ref="G407:H407"/>
    <mergeCell ref="B396:G396"/>
    <mergeCell ref="H396:J396"/>
    <mergeCell ref="G398:H398"/>
    <mergeCell ref="C399:E399"/>
    <mergeCell ref="G399:J399"/>
    <mergeCell ref="E403:F403"/>
    <mergeCell ref="G403:H403"/>
    <mergeCell ref="I403:J403"/>
    <mergeCell ref="C390:E390"/>
    <mergeCell ref="G390:J390"/>
    <mergeCell ref="E394:F394"/>
    <mergeCell ref="G394:H394"/>
    <mergeCell ref="I394:J394"/>
    <mergeCell ref="E395:F395"/>
    <mergeCell ref="G395:H395"/>
    <mergeCell ref="I395:J395"/>
    <mergeCell ref="E386:F386"/>
    <mergeCell ref="G386:H386"/>
    <mergeCell ref="I386:J386"/>
    <mergeCell ref="B387:G387"/>
    <mergeCell ref="H387:J387"/>
    <mergeCell ref="G389:H389"/>
    <mergeCell ref="B378:G378"/>
    <mergeCell ref="H378:J378"/>
    <mergeCell ref="G380:H380"/>
    <mergeCell ref="C381:E381"/>
    <mergeCell ref="G381:J381"/>
    <mergeCell ref="E385:F385"/>
    <mergeCell ref="G385:H385"/>
    <mergeCell ref="I385:J385"/>
    <mergeCell ref="C372:E372"/>
    <mergeCell ref="G372:J372"/>
    <mergeCell ref="E376:F376"/>
    <mergeCell ref="G376:H376"/>
    <mergeCell ref="I376:J376"/>
    <mergeCell ref="E377:F377"/>
    <mergeCell ref="G377:H377"/>
    <mergeCell ref="I377:J377"/>
    <mergeCell ref="E368:F368"/>
    <mergeCell ref="G368:H368"/>
    <mergeCell ref="I368:J368"/>
    <mergeCell ref="B369:G369"/>
    <mergeCell ref="H369:J369"/>
    <mergeCell ref="G371:H371"/>
    <mergeCell ref="B360:G360"/>
    <mergeCell ref="H360:J360"/>
    <mergeCell ref="G362:H362"/>
    <mergeCell ref="C363:E363"/>
    <mergeCell ref="G363:J363"/>
    <mergeCell ref="E367:F367"/>
    <mergeCell ref="G367:H367"/>
    <mergeCell ref="I367:J367"/>
    <mergeCell ref="C354:E354"/>
    <mergeCell ref="G354:J354"/>
    <mergeCell ref="E358:F358"/>
    <mergeCell ref="G358:H358"/>
    <mergeCell ref="I358:J358"/>
    <mergeCell ref="E359:F359"/>
    <mergeCell ref="G359:H359"/>
    <mergeCell ref="I359:J359"/>
    <mergeCell ref="E350:F350"/>
    <mergeCell ref="G350:H350"/>
    <mergeCell ref="I350:J350"/>
    <mergeCell ref="B351:G351"/>
    <mergeCell ref="H351:J351"/>
    <mergeCell ref="G353:H353"/>
    <mergeCell ref="B342:G342"/>
    <mergeCell ref="H342:J342"/>
    <mergeCell ref="G344:H344"/>
    <mergeCell ref="C345:E345"/>
    <mergeCell ref="G345:J345"/>
    <mergeCell ref="E349:F349"/>
    <mergeCell ref="G349:H349"/>
    <mergeCell ref="I349:J349"/>
    <mergeCell ref="C336:E336"/>
    <mergeCell ref="G336:J336"/>
    <mergeCell ref="E340:F340"/>
    <mergeCell ref="G340:H340"/>
    <mergeCell ref="I340:J340"/>
    <mergeCell ref="E341:F341"/>
    <mergeCell ref="G341:H341"/>
    <mergeCell ref="I341:J341"/>
    <mergeCell ref="E332:F332"/>
    <mergeCell ref="G332:H332"/>
    <mergeCell ref="I332:J332"/>
    <mergeCell ref="B333:G333"/>
    <mergeCell ref="H333:J333"/>
    <mergeCell ref="G335:H335"/>
    <mergeCell ref="B324:G324"/>
    <mergeCell ref="H324:J324"/>
    <mergeCell ref="G326:H326"/>
    <mergeCell ref="C327:E327"/>
    <mergeCell ref="G327:J327"/>
    <mergeCell ref="E331:F331"/>
    <mergeCell ref="G331:H331"/>
    <mergeCell ref="I331:J331"/>
    <mergeCell ref="C318:E318"/>
    <mergeCell ref="G318:J318"/>
    <mergeCell ref="E322:F322"/>
    <mergeCell ref="G322:H322"/>
    <mergeCell ref="I322:J322"/>
    <mergeCell ref="E323:F323"/>
    <mergeCell ref="G323:H323"/>
    <mergeCell ref="I323:J323"/>
    <mergeCell ref="E314:F314"/>
    <mergeCell ref="G314:H314"/>
    <mergeCell ref="I314:J314"/>
    <mergeCell ref="B315:G315"/>
    <mergeCell ref="H315:J315"/>
    <mergeCell ref="G317:H317"/>
    <mergeCell ref="B306:G306"/>
    <mergeCell ref="H306:J306"/>
    <mergeCell ref="G308:H308"/>
    <mergeCell ref="C309:E309"/>
    <mergeCell ref="G309:J309"/>
    <mergeCell ref="E313:F313"/>
    <mergeCell ref="G313:H313"/>
    <mergeCell ref="I313:J313"/>
    <mergeCell ref="C300:E300"/>
    <mergeCell ref="G300:J300"/>
    <mergeCell ref="E304:F304"/>
    <mergeCell ref="G304:H304"/>
    <mergeCell ref="I304:J304"/>
    <mergeCell ref="E305:F305"/>
    <mergeCell ref="G305:H305"/>
    <mergeCell ref="I305:J305"/>
    <mergeCell ref="E296:F296"/>
    <mergeCell ref="G296:H296"/>
    <mergeCell ref="I296:J296"/>
    <mergeCell ref="B297:G297"/>
    <mergeCell ref="H297:J297"/>
    <mergeCell ref="G299:H299"/>
    <mergeCell ref="B288:G288"/>
    <mergeCell ref="H288:J288"/>
    <mergeCell ref="G290:H290"/>
    <mergeCell ref="C291:E291"/>
    <mergeCell ref="G291:J291"/>
    <mergeCell ref="E295:F295"/>
    <mergeCell ref="G295:H295"/>
    <mergeCell ref="I295:J295"/>
    <mergeCell ref="C282:E282"/>
    <mergeCell ref="G282:J282"/>
    <mergeCell ref="E286:F286"/>
    <mergeCell ref="G286:H286"/>
    <mergeCell ref="I286:J286"/>
    <mergeCell ref="E287:F287"/>
    <mergeCell ref="G287:H287"/>
    <mergeCell ref="I287:J287"/>
    <mergeCell ref="E278:F278"/>
    <mergeCell ref="G278:H278"/>
    <mergeCell ref="I278:J278"/>
    <mergeCell ref="B279:G279"/>
    <mergeCell ref="H279:J279"/>
    <mergeCell ref="G281:H281"/>
    <mergeCell ref="B270:G270"/>
    <mergeCell ref="H270:J270"/>
    <mergeCell ref="G272:H272"/>
    <mergeCell ref="C273:E273"/>
    <mergeCell ref="G273:J273"/>
    <mergeCell ref="E277:F277"/>
    <mergeCell ref="G277:H277"/>
    <mergeCell ref="I277:J277"/>
    <mergeCell ref="C264:E264"/>
    <mergeCell ref="G264:J264"/>
    <mergeCell ref="E268:F268"/>
    <mergeCell ref="G268:H268"/>
    <mergeCell ref="I268:J268"/>
    <mergeCell ref="E269:F269"/>
    <mergeCell ref="G269:H269"/>
    <mergeCell ref="I269:J269"/>
    <mergeCell ref="E260:F260"/>
    <mergeCell ref="G260:H260"/>
    <mergeCell ref="I260:J260"/>
    <mergeCell ref="B261:G261"/>
    <mergeCell ref="H261:J261"/>
    <mergeCell ref="G263:H263"/>
    <mergeCell ref="B252:G252"/>
    <mergeCell ref="H252:J252"/>
    <mergeCell ref="G254:H254"/>
    <mergeCell ref="C255:E255"/>
    <mergeCell ref="G255:J255"/>
    <mergeCell ref="E259:F259"/>
    <mergeCell ref="G259:H259"/>
    <mergeCell ref="I259:J259"/>
    <mergeCell ref="C246:E246"/>
    <mergeCell ref="G246:J246"/>
    <mergeCell ref="E250:F250"/>
    <mergeCell ref="G250:H250"/>
    <mergeCell ref="I250:J250"/>
    <mergeCell ref="E251:F251"/>
    <mergeCell ref="G251:H251"/>
    <mergeCell ref="I251:J251"/>
    <mergeCell ref="E242:F242"/>
    <mergeCell ref="G242:H242"/>
    <mergeCell ref="I242:J242"/>
    <mergeCell ref="B243:G243"/>
    <mergeCell ref="H243:J243"/>
    <mergeCell ref="G245:H245"/>
    <mergeCell ref="B234:G234"/>
    <mergeCell ref="H234:J234"/>
    <mergeCell ref="G236:H236"/>
    <mergeCell ref="C237:E237"/>
    <mergeCell ref="G237:J237"/>
    <mergeCell ref="E241:F241"/>
    <mergeCell ref="G241:H241"/>
    <mergeCell ref="I241:J241"/>
    <mergeCell ref="C228:E228"/>
    <mergeCell ref="G228:J228"/>
    <mergeCell ref="E232:F232"/>
    <mergeCell ref="G232:H232"/>
    <mergeCell ref="I232:J232"/>
    <mergeCell ref="E233:F233"/>
    <mergeCell ref="G233:H233"/>
    <mergeCell ref="I233:J233"/>
    <mergeCell ref="E224:F224"/>
    <mergeCell ref="G224:H224"/>
    <mergeCell ref="I224:J224"/>
    <mergeCell ref="B225:G225"/>
    <mergeCell ref="H225:J225"/>
    <mergeCell ref="G227:H227"/>
    <mergeCell ref="B216:G216"/>
    <mergeCell ref="H216:J216"/>
    <mergeCell ref="G218:H218"/>
    <mergeCell ref="C219:E219"/>
    <mergeCell ref="G219:J219"/>
    <mergeCell ref="E223:F223"/>
    <mergeCell ref="G223:H223"/>
    <mergeCell ref="I223:J223"/>
    <mergeCell ref="C210:E210"/>
    <mergeCell ref="G210:J210"/>
    <mergeCell ref="E214:F214"/>
    <mergeCell ref="G214:H214"/>
    <mergeCell ref="I214:J214"/>
    <mergeCell ref="E215:F215"/>
    <mergeCell ref="G215:H215"/>
    <mergeCell ref="I215:J215"/>
    <mergeCell ref="E206:F206"/>
    <mergeCell ref="G206:H206"/>
    <mergeCell ref="I206:J206"/>
    <mergeCell ref="B207:G207"/>
    <mergeCell ref="H207:J207"/>
    <mergeCell ref="G209:H209"/>
    <mergeCell ref="B198:G198"/>
    <mergeCell ref="H198:J198"/>
    <mergeCell ref="G200:H200"/>
    <mergeCell ref="C201:E201"/>
    <mergeCell ref="G201:J201"/>
    <mergeCell ref="E205:F205"/>
    <mergeCell ref="G205:H205"/>
    <mergeCell ref="I205:J205"/>
    <mergeCell ref="C192:E192"/>
    <mergeCell ref="G192:J192"/>
    <mergeCell ref="E196:F196"/>
    <mergeCell ref="G196:H196"/>
    <mergeCell ref="I196:J196"/>
    <mergeCell ref="E197:F197"/>
    <mergeCell ref="G197:H197"/>
    <mergeCell ref="I197:J197"/>
    <mergeCell ref="E188:F188"/>
    <mergeCell ref="G188:H188"/>
    <mergeCell ref="I188:J188"/>
    <mergeCell ref="B189:G189"/>
    <mergeCell ref="H189:J189"/>
    <mergeCell ref="G191:H191"/>
    <mergeCell ref="B180:G180"/>
    <mergeCell ref="H180:J180"/>
    <mergeCell ref="G182:H182"/>
    <mergeCell ref="C183:E183"/>
    <mergeCell ref="G183:J183"/>
    <mergeCell ref="E187:F187"/>
    <mergeCell ref="G187:H187"/>
    <mergeCell ref="I187:J187"/>
    <mergeCell ref="C174:E174"/>
    <mergeCell ref="G174:J174"/>
    <mergeCell ref="E178:F178"/>
    <mergeCell ref="G178:H178"/>
    <mergeCell ref="I178:J178"/>
    <mergeCell ref="E179:F179"/>
    <mergeCell ref="G179:H179"/>
    <mergeCell ref="I179:J179"/>
    <mergeCell ref="E170:F170"/>
    <mergeCell ref="G170:H170"/>
    <mergeCell ref="I170:J170"/>
    <mergeCell ref="B171:G171"/>
    <mergeCell ref="H171:J171"/>
    <mergeCell ref="G173:H173"/>
    <mergeCell ref="B162:G162"/>
    <mergeCell ref="H162:J162"/>
    <mergeCell ref="G164:H164"/>
    <mergeCell ref="C165:E165"/>
    <mergeCell ref="G165:J165"/>
    <mergeCell ref="E169:F169"/>
    <mergeCell ref="G169:H169"/>
    <mergeCell ref="I169:J169"/>
    <mergeCell ref="C156:E156"/>
    <mergeCell ref="G156:J156"/>
    <mergeCell ref="E160:F160"/>
    <mergeCell ref="G160:H160"/>
    <mergeCell ref="I160:J160"/>
    <mergeCell ref="E161:F161"/>
    <mergeCell ref="G161:H161"/>
    <mergeCell ref="I161:J161"/>
    <mergeCell ref="E152:F152"/>
    <mergeCell ref="G152:H152"/>
    <mergeCell ref="I152:J152"/>
    <mergeCell ref="B153:G153"/>
    <mergeCell ref="H153:J153"/>
    <mergeCell ref="G155:H155"/>
    <mergeCell ref="B144:G144"/>
    <mergeCell ref="H144:J144"/>
    <mergeCell ref="G146:H146"/>
    <mergeCell ref="C147:E147"/>
    <mergeCell ref="G147:J147"/>
    <mergeCell ref="E151:F151"/>
    <mergeCell ref="G151:H151"/>
    <mergeCell ref="I151:J151"/>
    <mergeCell ref="C138:E138"/>
    <mergeCell ref="G138:J138"/>
    <mergeCell ref="E142:F142"/>
    <mergeCell ref="G142:H142"/>
    <mergeCell ref="I142:J142"/>
    <mergeCell ref="E143:F143"/>
    <mergeCell ref="G143:H143"/>
    <mergeCell ref="I143:J143"/>
    <mergeCell ref="E134:F134"/>
    <mergeCell ref="G134:H134"/>
    <mergeCell ref="I134:J134"/>
    <mergeCell ref="B135:G135"/>
    <mergeCell ref="H135:J135"/>
    <mergeCell ref="G137:H137"/>
    <mergeCell ref="B126:G126"/>
    <mergeCell ref="H126:J126"/>
    <mergeCell ref="G128:H128"/>
    <mergeCell ref="C129:E129"/>
    <mergeCell ref="G129:J129"/>
    <mergeCell ref="E133:F133"/>
    <mergeCell ref="G133:H133"/>
    <mergeCell ref="I133:J133"/>
    <mergeCell ref="C120:E120"/>
    <mergeCell ref="G120:J120"/>
    <mergeCell ref="E124:F124"/>
    <mergeCell ref="G124:H124"/>
    <mergeCell ref="I124:J124"/>
    <mergeCell ref="E125:F125"/>
    <mergeCell ref="G125:H125"/>
    <mergeCell ref="I125:J125"/>
    <mergeCell ref="E116:F116"/>
    <mergeCell ref="G116:H116"/>
    <mergeCell ref="I116:J116"/>
    <mergeCell ref="B117:G117"/>
    <mergeCell ref="H117:J117"/>
    <mergeCell ref="G119:H119"/>
    <mergeCell ref="B108:G108"/>
    <mergeCell ref="H108:J108"/>
    <mergeCell ref="G110:H110"/>
    <mergeCell ref="C111:E111"/>
    <mergeCell ref="G111:J111"/>
    <mergeCell ref="E115:F115"/>
    <mergeCell ref="G115:H115"/>
    <mergeCell ref="I115:J115"/>
    <mergeCell ref="C102:E102"/>
    <mergeCell ref="G102:J102"/>
    <mergeCell ref="E106:F106"/>
    <mergeCell ref="G106:H106"/>
    <mergeCell ref="I106:J106"/>
    <mergeCell ref="E107:F107"/>
    <mergeCell ref="G107:H107"/>
    <mergeCell ref="I107:J107"/>
    <mergeCell ref="E98:F98"/>
    <mergeCell ref="G98:H98"/>
    <mergeCell ref="I98:J98"/>
    <mergeCell ref="B99:G99"/>
    <mergeCell ref="H99:J99"/>
    <mergeCell ref="G101:H101"/>
    <mergeCell ref="B90:G90"/>
    <mergeCell ref="H90:J90"/>
    <mergeCell ref="G92:H92"/>
    <mergeCell ref="C93:E93"/>
    <mergeCell ref="G93:J93"/>
    <mergeCell ref="E97:F97"/>
    <mergeCell ref="G97:H97"/>
    <mergeCell ref="I97:J97"/>
    <mergeCell ref="C84:E84"/>
    <mergeCell ref="G84:J84"/>
    <mergeCell ref="E88:F88"/>
    <mergeCell ref="G88:H88"/>
    <mergeCell ref="I88:J88"/>
    <mergeCell ref="E89:F89"/>
    <mergeCell ref="G89:H89"/>
    <mergeCell ref="I89:J89"/>
    <mergeCell ref="E80:F80"/>
    <mergeCell ref="G80:H80"/>
    <mergeCell ref="I80:J80"/>
    <mergeCell ref="B81:G81"/>
    <mergeCell ref="H81:J81"/>
    <mergeCell ref="G83:H83"/>
    <mergeCell ref="B72:G72"/>
    <mergeCell ref="H72:J72"/>
    <mergeCell ref="G74:H74"/>
    <mergeCell ref="C75:E75"/>
    <mergeCell ref="G75:J75"/>
    <mergeCell ref="E79:F79"/>
    <mergeCell ref="G79:H79"/>
    <mergeCell ref="I79:J79"/>
    <mergeCell ref="C66:E66"/>
    <mergeCell ref="G66:J66"/>
    <mergeCell ref="E70:F70"/>
    <mergeCell ref="G70:H70"/>
    <mergeCell ref="I70:J70"/>
    <mergeCell ref="E71:F71"/>
    <mergeCell ref="G71:H71"/>
    <mergeCell ref="I71:J71"/>
    <mergeCell ref="E62:F62"/>
    <mergeCell ref="G62:H62"/>
    <mergeCell ref="I62:J62"/>
    <mergeCell ref="B63:G63"/>
    <mergeCell ref="H63:J63"/>
    <mergeCell ref="G65:H65"/>
    <mergeCell ref="B54:G54"/>
    <mergeCell ref="H54:J54"/>
    <mergeCell ref="G56:H56"/>
    <mergeCell ref="C57:E57"/>
    <mergeCell ref="G57:J57"/>
    <mergeCell ref="E61:F61"/>
    <mergeCell ref="G61:H61"/>
    <mergeCell ref="I61:J61"/>
    <mergeCell ref="C48:E48"/>
    <mergeCell ref="G48:J48"/>
    <mergeCell ref="E52:F52"/>
    <mergeCell ref="G52:H52"/>
    <mergeCell ref="I52:J52"/>
    <mergeCell ref="E53:F53"/>
    <mergeCell ref="G53:H53"/>
    <mergeCell ref="I53:J53"/>
    <mergeCell ref="E44:F44"/>
    <mergeCell ref="G44:H44"/>
    <mergeCell ref="I44:J44"/>
    <mergeCell ref="B45:G45"/>
    <mergeCell ref="H45:J45"/>
    <mergeCell ref="G47:H47"/>
    <mergeCell ref="B36:G36"/>
    <mergeCell ref="H36:J36"/>
    <mergeCell ref="G38:H38"/>
    <mergeCell ref="C39:E39"/>
    <mergeCell ref="G39:J39"/>
    <mergeCell ref="E43:F43"/>
    <mergeCell ref="G43:H43"/>
    <mergeCell ref="I43:J43"/>
    <mergeCell ref="C30:E30"/>
    <mergeCell ref="G30:J30"/>
    <mergeCell ref="E34:F34"/>
    <mergeCell ref="G34:H34"/>
    <mergeCell ref="I34:J34"/>
    <mergeCell ref="E35:F35"/>
    <mergeCell ref="G35:H35"/>
    <mergeCell ref="I35:J35"/>
    <mergeCell ref="E26:F26"/>
    <mergeCell ref="G26:H26"/>
    <mergeCell ref="I26:J26"/>
    <mergeCell ref="B27:G27"/>
    <mergeCell ref="H27:J27"/>
    <mergeCell ref="G29:H29"/>
    <mergeCell ref="B18:G18"/>
    <mergeCell ref="H18:J18"/>
    <mergeCell ref="G20:H20"/>
    <mergeCell ref="C21:E21"/>
    <mergeCell ref="G21:J21"/>
    <mergeCell ref="E25:F25"/>
    <mergeCell ref="G25:H25"/>
    <mergeCell ref="I25:J25"/>
    <mergeCell ref="C12:E12"/>
    <mergeCell ref="G12:J12"/>
    <mergeCell ref="E16:F16"/>
    <mergeCell ref="G16:H16"/>
    <mergeCell ref="I16:J16"/>
    <mergeCell ref="E17:F17"/>
    <mergeCell ref="G17:H17"/>
    <mergeCell ref="I17:J17"/>
    <mergeCell ref="E8:F8"/>
    <mergeCell ref="G8:H8"/>
    <mergeCell ref="I8:J8"/>
    <mergeCell ref="B9:G9"/>
    <mergeCell ref="H9:J9"/>
    <mergeCell ref="G11:H11"/>
    <mergeCell ref="G2:H2"/>
    <mergeCell ref="C3:E3"/>
    <mergeCell ref="G3:J3"/>
    <mergeCell ref="E7:F7"/>
    <mergeCell ref="G7:H7"/>
    <mergeCell ref="I7:J7"/>
  </mergeCells>
  <pageMargins left="0.19685039370078741" right="0.19685039370078741" top="0.94488188976377963" bottom="0.9448818897637796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57ebdc-77d4-4da2-88fc-6c2ae906b883">
      <Terms xmlns="http://schemas.microsoft.com/office/infopath/2007/PartnerControls"/>
    </lcf76f155ced4ddcb4097134ff3c332f>
    <TaxCatchAll xmlns="70de219a-831a-401e-9eab-962dfdc4e2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E243466E081418CD3A7513CAC79E9" ma:contentTypeVersion="16" ma:contentTypeDescription="Create a new document." ma:contentTypeScope="" ma:versionID="3e52a32b207d521597eb166d8af317de">
  <xsd:schema xmlns:xsd="http://www.w3.org/2001/XMLSchema" xmlns:xs="http://www.w3.org/2001/XMLSchema" xmlns:p="http://schemas.microsoft.com/office/2006/metadata/properties" xmlns:ns2="3257ebdc-77d4-4da2-88fc-6c2ae906b883" xmlns:ns3="70de219a-831a-401e-9eab-962dfdc4e2c8" targetNamespace="http://schemas.microsoft.com/office/2006/metadata/properties" ma:root="true" ma:fieldsID="46510ff37ba3f232a7ad6c05f03999f2" ns2:_="" ns3:_="">
    <xsd:import namespace="3257ebdc-77d4-4da2-88fc-6c2ae906b883"/>
    <xsd:import namespace="70de219a-831a-401e-9eab-962dfdc4e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7ebdc-77d4-4da2-88fc-6c2ae906b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2ecf38e-b5f7-4096-9cc7-ecfb1ee1ab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e219a-831a-401e-9eab-962dfdc4e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131634-6e7a-4446-895e-4959fedfe5db}" ma:internalName="TaxCatchAll" ma:showField="CatchAllData" ma:web="70de219a-831a-401e-9eab-962dfdc4e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936F0-366C-4217-AE69-EECE00CF3758}">
  <ds:schemaRefs>
    <ds:schemaRef ds:uri="http://schemas.microsoft.com/office/2006/metadata/properties"/>
    <ds:schemaRef ds:uri="http://schemas.microsoft.com/office/infopath/2007/PartnerControls"/>
    <ds:schemaRef ds:uri="3257ebdc-77d4-4da2-88fc-6c2ae906b883"/>
    <ds:schemaRef ds:uri="70de219a-831a-401e-9eab-962dfdc4e2c8"/>
  </ds:schemaRefs>
</ds:datastoreItem>
</file>

<file path=customXml/itemProps2.xml><?xml version="1.0" encoding="utf-8"?>
<ds:datastoreItem xmlns:ds="http://schemas.openxmlformats.org/officeDocument/2006/customXml" ds:itemID="{4265E6DE-1DE0-4D36-879F-FB54EED9D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7ebdc-77d4-4da2-88fc-6c2ae906b883"/>
    <ds:schemaRef ds:uri="70de219a-831a-401e-9eab-962dfdc4e2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2E265-7DE7-4D81-A78F-6DAD2416C8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ASBVs</vt:lpstr>
      <vt:lpstr>Catalogue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Rozzie 0 'Reilly</dc:creator>
  <cp:lastModifiedBy>Rozzie 0 'Reilly</cp:lastModifiedBy>
  <cp:lastPrinted>2022-10-28T01:54:09Z</cp:lastPrinted>
  <dcterms:created xsi:type="dcterms:W3CDTF">2022-10-25T11:48:15Z</dcterms:created>
  <dcterms:modified xsi:type="dcterms:W3CDTF">2022-11-01T04:03:10Z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0x0101006BAE243466E081418CD3A7513CAC79E9</vt:lpwstr>
  </property>
  <property fmtid="{D5CDD505-2E9C-101B-9397-08002B2CF9AE}" pid="3" name="MediaServiceImageTags">
    <vt:lpwstr/>
  </property>
</Properties>
</file>